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AFFAIRES\125\125 25 47 - INRAE - THONON-LES-BAINS\9 - PRO DCE\Electricité\Pièces Ecrites\"/>
    </mc:Choice>
  </mc:AlternateContent>
  <xr:revisionPtr revIDLastSave="0" documentId="13_ncr:1_{B6F9C1C1-810F-4AAA-84C4-2F9B9CE736DF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PDG" sheetId="5" r:id="rId1"/>
    <sheet name="Généralités" sheetId="2" r:id="rId2"/>
    <sheet name="INRAE" sheetId="3" r:id="rId3"/>
    <sheet name="Récapprix" sheetId="4" r:id="rId4"/>
  </sheets>
  <definedNames>
    <definedName name="_Toc121303141" localSheetId="2">#N/A</definedName>
    <definedName name="_Toc212889972" localSheetId="2">#N/A</definedName>
    <definedName name="_Toc212889975" localSheetId="2">#N/A</definedName>
    <definedName name="_Toc212889976" localSheetId="2">#N/A</definedName>
    <definedName name="_Toc212889977" localSheetId="2">#N/A</definedName>
    <definedName name="_Toc212889982" localSheetId="2">#N/A</definedName>
    <definedName name="_Toc212889985" localSheetId="2">#N/A</definedName>
    <definedName name="_Toc271897979" localSheetId="2">#N/A</definedName>
    <definedName name="_Toc271897981" localSheetId="2">#N/A</definedName>
    <definedName name="_Toc294073531" localSheetId="2">#N/A</definedName>
    <definedName name="_Toc294073535" localSheetId="2">#N/A</definedName>
    <definedName name="_Toc294073541" localSheetId="2">#N/A</definedName>
    <definedName name="_Toc487948641" localSheetId="2">#N/A</definedName>
    <definedName name="_Toc487948642" localSheetId="2">#N/A</definedName>
    <definedName name="_Toc487948643" localSheetId="2">#N/A</definedName>
    <definedName name="_xlnm.Print_Area" localSheetId="1">Généralités!$A$1:$D$26</definedName>
    <definedName name="_xlnm.Print_Area" localSheetId="2">INRAE!$A$1:$F$596</definedName>
    <definedName name="_xlnm.Print_Area" localSheetId="0">PDG!$A$1:$G$34</definedName>
    <definedName name="_xlnm.Print_Area" localSheetId="3">Récapprix!$A$1:$C$67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7" i="4" l="1"/>
  <c r="B5" i="4"/>
  <c r="B46" i="4"/>
  <c r="B48" i="4"/>
  <c r="B44" i="4"/>
  <c r="B43" i="4"/>
  <c r="B42" i="4"/>
  <c r="B41" i="4"/>
  <c r="B39" i="4"/>
  <c r="B38" i="4"/>
  <c r="B37" i="4"/>
  <c r="B36" i="4"/>
  <c r="B35" i="4"/>
  <c r="B34" i="4"/>
  <c r="B33" i="4"/>
  <c r="B32" i="4"/>
  <c r="B31" i="4"/>
  <c r="B30" i="4"/>
  <c r="B26" i="4"/>
  <c r="B25" i="4"/>
  <c r="B24" i="4"/>
  <c r="B23" i="4"/>
  <c r="B21" i="4"/>
  <c r="B20" i="4"/>
  <c r="B19" i="4"/>
  <c r="B18" i="4"/>
  <c r="B16" i="4"/>
  <c r="B15" i="4"/>
  <c r="B14" i="4"/>
  <c r="B13" i="4"/>
  <c r="B12" i="4"/>
  <c r="B11" i="4"/>
  <c r="B10" i="4"/>
  <c r="B9" i="4"/>
  <c r="B8" i="4"/>
  <c r="B7" i="4"/>
  <c r="B6" i="4"/>
  <c r="B4" i="4"/>
  <c r="D279" i="3" l="1"/>
  <c r="F502" i="3" l="1"/>
  <c r="C38" i="4" s="1"/>
  <c r="D514" i="3" l="1"/>
  <c r="F389" i="3" l="1"/>
  <c r="C33" i="4" s="1"/>
  <c r="F490" i="3"/>
  <c r="F544" i="3"/>
  <c r="C43" i="4" s="1"/>
  <c r="F465" i="3"/>
  <c r="F559" i="3"/>
  <c r="F475" i="3"/>
  <c r="F452" i="3"/>
  <c r="C35" i="4" s="1"/>
  <c r="F407" i="3"/>
  <c r="C34" i="4" s="1"/>
  <c r="F376" i="3"/>
  <c r="C32" i="4" s="1"/>
  <c r="F528" i="3"/>
  <c r="C42" i="4" s="1"/>
  <c r="F265" i="3"/>
  <c r="C15" i="4" s="1"/>
  <c r="C37" i="4" l="1"/>
  <c r="F562" i="3"/>
  <c r="C47" i="4"/>
  <c r="C48" i="4"/>
  <c r="F547" i="3"/>
  <c r="C44" i="4" s="1"/>
  <c r="F478" i="3"/>
  <c r="F505" i="3" s="1"/>
  <c r="C39" i="4" l="1"/>
  <c r="C50" i="4" s="1"/>
  <c r="C36" i="4"/>
  <c r="B65" i="4"/>
  <c r="B66" i="4"/>
  <c r="D277" i="3"/>
  <c r="B52" i="4"/>
  <c r="B53" i="4"/>
  <c r="F18" i="3" l="1"/>
  <c r="C6" i="4" s="1"/>
  <c r="F595" i="3"/>
  <c r="C66" i="4" s="1"/>
  <c r="F58" i="3"/>
  <c r="C9" i="4" s="1"/>
  <c r="F47" i="3"/>
  <c r="C8" i="4" s="1"/>
  <c r="F357" i="3"/>
  <c r="C25" i="4" s="1"/>
  <c r="F189" i="3"/>
  <c r="C12" i="4" s="1"/>
  <c r="F314" i="3"/>
  <c r="C20" i="4" s="1"/>
  <c r="F223" i="3"/>
  <c r="F344" i="3"/>
  <c r="C24" i="4" s="1"/>
  <c r="F248" i="3"/>
  <c r="C14" i="4" s="1"/>
  <c r="F211" i="3"/>
  <c r="F579" i="3"/>
  <c r="C53" i="4" s="1"/>
  <c r="F178" i="3"/>
  <c r="C11" i="4" s="1"/>
  <c r="F82" i="3"/>
  <c r="C10" i="4" s="1"/>
  <c r="F33" i="3"/>
  <c r="C7" i="4" s="1"/>
  <c r="F226" i="3" l="1"/>
  <c r="C13" i="4" s="1"/>
  <c r="F360" i="3"/>
  <c r="C26" i="4" s="1"/>
  <c r="F293" i="3"/>
  <c r="C19" i="4" s="1"/>
  <c r="F268" i="3" l="1"/>
  <c r="C16" i="4" s="1"/>
  <c r="F317" i="3"/>
  <c r="C21" i="4" s="1"/>
  <c r="C28" i="4" l="1"/>
  <c r="C57" i="4" s="1"/>
  <c r="C59" i="4" s="1"/>
  <c r="F582" i="3"/>
  <c r="C62" i="4" l="1"/>
</calcChain>
</file>

<file path=xl/sharedStrings.xml><?xml version="1.0" encoding="utf-8"?>
<sst xmlns="http://schemas.openxmlformats.org/spreadsheetml/2006/main" count="741" uniqueCount="331">
  <si>
    <t>GÉNÉRALITÉS</t>
  </si>
  <si>
    <t>Présentation de l'offre</t>
  </si>
  <si>
    <t>Le soumissionnaire présentera obligatoirement ses prix suivant la présente Décomposition du Prix Global et Forfaitaire.</t>
  </si>
  <si>
    <r>
      <t xml:space="preserve">Le soumissionnaire peut, s'il le juge nécessaire, ajouter des postes à ceux prévus. </t>
    </r>
    <r>
      <rPr>
        <u/>
        <sz val="10"/>
        <color indexed="8"/>
        <rFont val="Arial"/>
        <family val="2"/>
      </rPr>
      <t>Ces postes sont alors ajoutés à la suite mais en aucun cas en remplacement de postes existants inutilisés.</t>
    </r>
  </si>
  <si>
    <t>Les colonnes "quantités, prix unitaires, prix totaux", doivent être remplies sans omission.</t>
  </si>
  <si>
    <t>Lorsqu'un poste est inutilisé, un tiret horizontal barre la colonne quantité correspondante.</t>
  </si>
  <si>
    <t>Le soumissionnaire effectuera les différents totaux de prix comme indiqué dans la récapitulation prévue en fin de lot.</t>
  </si>
  <si>
    <t>TOUTE OFFRE QUI NE REMPLIT PAS CES EXIGENCES EST ÉCARTÉE SANS EXAMEN.</t>
  </si>
  <si>
    <t>Contenu de l'offre</t>
  </si>
  <si>
    <t>Les prix comprennent toutes les prestations et sujétions indiquées dans le descriptif et les autres pièces du marché.</t>
  </si>
  <si>
    <t>Les quantités indiquées ne le sont qu'à titre indicatif pour servir de guide et doivent être obligatoirement prédéterminées par le soumissionnaire sous sa responsabilité.</t>
  </si>
  <si>
    <t>Les options demandées ou les variantes proposées par l'entrepreneur doivent être présentées de la même manière que la solution de base obligatoire.</t>
  </si>
  <si>
    <t>Tous les prix comprennent la fourniture et la pose, avec tous les accessoires, sauf exceptions précisées dans le descriptif.</t>
  </si>
  <si>
    <t>DESIGNATION</t>
  </si>
  <si>
    <t>Q</t>
  </si>
  <si>
    <t>U</t>
  </si>
  <si>
    <t>P.U.</t>
  </si>
  <si>
    <t>P.T.</t>
  </si>
  <si>
    <t>ens</t>
  </si>
  <si>
    <t>- Accessoires et travaux divers</t>
  </si>
  <si>
    <t>PM</t>
  </si>
  <si>
    <t>ml</t>
  </si>
  <si>
    <t>- Liaisons équipotentielles principales, CC</t>
  </si>
  <si>
    <t>- Accessoires et fournitures diverses</t>
  </si>
  <si>
    <t>RECAPITULATION DES PRIX</t>
  </si>
  <si>
    <t>Montant TVA 20,00 %</t>
  </si>
  <si>
    <t>Vérification et entretien</t>
  </si>
  <si>
    <t>Chemins de câbles</t>
  </si>
  <si>
    <t>Divers</t>
  </si>
  <si>
    <t>- Raccordements</t>
  </si>
  <si>
    <t>- Mises à la terre</t>
  </si>
  <si>
    <t>- Contrôle du câblage optique</t>
  </si>
  <si>
    <t>- Repérage des installations, certificat de conformité</t>
  </si>
  <si>
    <t>- Dossier de recollement</t>
  </si>
  <si>
    <t>- DOE/DIUO</t>
  </si>
  <si>
    <r>
      <rPr>
        <i/>
        <u/>
        <sz val="8"/>
        <color indexed="8"/>
        <rFont val="Arial"/>
        <family val="2"/>
      </rPr>
      <t xml:space="preserve">Nota:
</t>
    </r>
    <r>
      <rPr>
        <i/>
        <sz val="8"/>
        <color indexed="8"/>
        <rFont val="Arial"/>
        <family val="2"/>
      </rPr>
      <t>Les ouvrages d"crits ci-dessous sont à chiffrer "CC - Compris canalisations"; il sous entend les fourreaux ICTA, IRL, MRB, TPC ou autres, les chemins de câbles, les goulottes et la filerie (fils HO7V U ou R ou câbles U1000 R2V) propres aux circuits concernés</t>
    </r>
  </si>
  <si>
    <t>- Accessoires et travaux divers, limites de prestations, etc.</t>
  </si>
  <si>
    <t>Fourreaux et gaines</t>
  </si>
  <si>
    <t>Goulottes et plinthes</t>
  </si>
  <si>
    <t>- Accessoires et travaux divers, y compris sources, boites de dérivation, fixation, tubes, connectiques, etc.</t>
  </si>
  <si>
    <t>Lustrerie</t>
  </si>
  <si>
    <t>- Télécommande de gestion des détecteurs de présence</t>
  </si>
  <si>
    <t>Sous-total - Lustrerie</t>
  </si>
  <si>
    <t>- Accessoires et travaux divers, y compris boite, fixation, etc.</t>
  </si>
  <si>
    <t>- Documents à fournir</t>
  </si>
  <si>
    <t>- Protection contre les effets indirects de la foudre, selon CCTP</t>
  </si>
  <si>
    <t>- Recettage</t>
  </si>
  <si>
    <t>- Note de calculs</t>
  </si>
  <si>
    <t>- Synoptiques</t>
  </si>
  <si>
    <t>- Plans PAC</t>
  </si>
  <si>
    <t>- Percements, rebouchages, etc.</t>
  </si>
  <si>
    <t>- Outillages spécifiques, moyen de levage, de manutention, etc.</t>
  </si>
  <si>
    <t>- Contrôle des installation, PV de conformité, autocontrôle, CONSUEL, etc.</t>
  </si>
  <si>
    <t>- Essais, mise en service, etc.</t>
  </si>
  <si>
    <t>- Repérage, affichage, etc.</t>
  </si>
  <si>
    <t>- Chemin de câble CFO circulations 300x50, suivant CCTP</t>
  </si>
  <si>
    <t>- Chemin de câble Cfa circulations 200x50, suivant CCTP</t>
  </si>
  <si>
    <t>- Parafoudre de type 2, CC</t>
  </si>
  <si>
    <t>- Parafoudre de type 3, CC</t>
  </si>
  <si>
    <r>
      <t xml:space="preserve">2.3.1. </t>
    </r>
    <r>
      <rPr>
        <b/>
        <u/>
        <sz val="10"/>
        <color indexed="8"/>
        <rFont val="Arial"/>
        <family val="2"/>
      </rPr>
      <t>SSI</t>
    </r>
  </si>
  <si>
    <t>Tableaux électriques :</t>
  </si>
  <si>
    <t>Information générales de l'installation :</t>
  </si>
  <si>
    <t>- AU Général Electricité suivant CCTP</t>
  </si>
  <si>
    <t>- AU Général Ventilation suivant CCTP</t>
  </si>
  <si>
    <t>- Reperage et désignation des borniers suivant CCTP</t>
  </si>
  <si>
    <t>- Divers accessoires de cablage, de pose et de raccordement</t>
  </si>
  <si>
    <t>- Schémas, notes de calculs, etc. suivant CCTP</t>
  </si>
  <si>
    <t>Commandes d'éclairage</t>
  </si>
  <si>
    <t>Sous-total - Commandes d'éclairage</t>
  </si>
  <si>
    <t>Prise de courant :</t>
  </si>
  <si>
    <t>- DM avec clapet IK07 suivant CCTP</t>
  </si>
  <si>
    <t>Contrôle d'accès et visiophonie</t>
  </si>
  <si>
    <t>- Platine de rue vidéo antivandale, CC</t>
  </si>
  <si>
    <t>- PV de bon fonctionnement, test, etc.</t>
  </si>
  <si>
    <t>- Formation des utilisateurs</t>
  </si>
  <si>
    <t>- MALT et Liaisons équipotentielles diverses, CC</t>
  </si>
  <si>
    <t>- Goulotte deux compartiments, suivant CCTP</t>
  </si>
  <si>
    <t>- AU Locaux suivant CCTP intégré au AD</t>
  </si>
  <si>
    <t>- Programmation / Mise en service / formation</t>
  </si>
  <si>
    <t>Combinaisons de prises (CP) - hors courants faibles</t>
  </si>
  <si>
    <t>- BS01 - Standard, suivant CCTP</t>
  </si>
  <si>
    <t>- BS02 - Etanche, suivant CCTP</t>
  </si>
  <si>
    <t>- TLU - Télécommande, suivant CCTP</t>
  </si>
  <si>
    <t>- Chemin de câble Cfa local VDI 400x50, suivant CCTP</t>
  </si>
  <si>
    <t>Forces motrices</t>
  </si>
  <si>
    <t>- Connecteur RJ45 FTP dans baie</t>
  </si>
  <si>
    <t>TOTAL GENERAL - BASE</t>
  </si>
  <si>
    <t>Eclairage (normal et sécurité) de circulation toute phase, y compris déplacement</t>
  </si>
  <si>
    <t>Installations de chantier</t>
  </si>
  <si>
    <t>- Comptage suivant CCTP</t>
  </si>
  <si>
    <t>- Chemin de câble CFO au droit du TGBT et AD 400x50, suivant CCTP</t>
  </si>
  <si>
    <t>- Bris de glace de décondamation, CC</t>
  </si>
  <si>
    <t>- Coupure d’urgence Ventilation</t>
  </si>
  <si>
    <t>- Coupure d’urgence Électricité</t>
  </si>
  <si>
    <t>- Coupure d’urgence PPV</t>
  </si>
  <si>
    <t>- PCN 10/16A+T Standard</t>
  </si>
  <si>
    <t>- PCM 10/16A+T Ménage</t>
  </si>
  <si>
    <t>- PCEt 10/16A+T Etanche</t>
  </si>
  <si>
    <t>- Prises usagers RJ45 standard, F/FTP</t>
  </si>
  <si>
    <t>- Prises usagers RJ45 des postes de travail, CC F/FTP</t>
  </si>
  <si>
    <t>- Prises usagers RJ45 WIFI, F/FTP</t>
  </si>
  <si>
    <t>- Prises usagers RJ45 étanche, F/FTP</t>
  </si>
  <si>
    <t>- Badge, CC</t>
  </si>
  <si>
    <t>Equipements minimum de chaque coffret , y compris déplacement et adaptation pendant la durée des travaux</t>
  </si>
  <si>
    <t>- AU Général Electricité batiment A suivant CCTP</t>
  </si>
  <si>
    <t>- Coffret de coupure chaufferie</t>
  </si>
  <si>
    <t>- Chemin de câble CFO circulations 200x50, suivant CCTP</t>
  </si>
  <si>
    <t>- Chemin de câble CFO 400x50 capoté, suivant CCTP</t>
  </si>
  <si>
    <t>- Chemin de câble Cfa circulations 100x50, suivant CCTP</t>
  </si>
  <si>
    <t>Alimentation divers - Lot élec</t>
  </si>
  <si>
    <t>- SR VDI</t>
  </si>
  <si>
    <t>Alimentation divers - Lot menuiserie - serrurerie</t>
  </si>
  <si>
    <t>Alimentation divers - MOA</t>
  </si>
  <si>
    <t>- LV</t>
  </si>
  <si>
    <t>- Frigo</t>
  </si>
  <si>
    <t>- Cuisson</t>
  </si>
  <si>
    <t>Alimentation CVC PS</t>
  </si>
  <si>
    <t>- ECS 2000W</t>
  </si>
  <si>
    <t>- Type EN01</t>
  </si>
  <si>
    <t>- Type EN02</t>
  </si>
  <si>
    <t>- Type EN04</t>
  </si>
  <si>
    <t>- Type EN06</t>
  </si>
  <si>
    <t>- BP</t>
  </si>
  <si>
    <t>- SA ET</t>
  </si>
  <si>
    <t>- VV ET</t>
  </si>
  <si>
    <t>- Détecteur 230° DP 03</t>
  </si>
  <si>
    <t>- Détecteur 360° DP 01</t>
  </si>
  <si>
    <t>- PA1</t>
  </si>
  <si>
    <t>- PA2</t>
  </si>
  <si>
    <t>- Alimentation depuis TGBT</t>
  </si>
  <si>
    <t>- Programmation et mise en service avec le fabriquant pour intégration sur système de la commune</t>
  </si>
  <si>
    <t>- SR B0.2, équipée selon CCTP</t>
  </si>
  <si>
    <t>- Accessoires et travaux divers, y compris cordons, jartieres, etc</t>
  </si>
  <si>
    <t>- Lecteur de badge, CC</t>
  </si>
  <si>
    <t>- Programmation suivant analyse fonctionnelle</t>
  </si>
  <si>
    <t>- Alimentation des ventouses et serrures electroniques</t>
  </si>
  <si>
    <t>- Intégration du système dans supervision intrusion du MOA</t>
  </si>
  <si>
    <t>MONTANT GENERAL - H.T.</t>
  </si>
  <si>
    <t>MONTANT GENERAL - T.T.C.</t>
  </si>
  <si>
    <t>Compris</t>
  </si>
  <si>
    <t>compris</t>
  </si>
  <si>
    <t>D.P.G.F</t>
  </si>
  <si>
    <t>MAÎTRE D'OUVRAGE</t>
  </si>
  <si>
    <t>ARCHITECTES</t>
  </si>
  <si>
    <t>BUREAU D'ÉTUDES FLUIDES</t>
  </si>
  <si>
    <t>THERMIBEL</t>
  </si>
  <si>
    <t>3, rue des Pins - 38100 GRENOBLE</t>
  </si>
  <si>
    <t>Tél. : +33 4 38 12 15 70</t>
  </si>
  <si>
    <t>E-mail : fluides@thermibel.fr</t>
  </si>
  <si>
    <t>Indice</t>
  </si>
  <si>
    <t>Date</t>
  </si>
  <si>
    <t>Nature</t>
  </si>
  <si>
    <t>Page</t>
  </si>
  <si>
    <t>DCE</t>
  </si>
  <si>
    <t xml:space="preserve">
Construction d’un laboratoire et restructuration de bâtiments existants 
</t>
  </si>
  <si>
    <t xml:space="preserve"> INRAE à Thonon-les-Bains (74)</t>
  </si>
  <si>
    <t xml:space="preserve">Lot N° 14 : ELECTRICITE CFO Cfa </t>
  </si>
  <si>
    <t>BRENAS &amp; DOUCERAIN Architectes
48, rue Saint Laurent, 
38 000 Grenoble 
Tél : 04 76 42 67 92
contact@brenasdoucerain-architectes.com</t>
  </si>
  <si>
    <t xml:space="preserve">Phasage, tranché et continuité de service </t>
  </si>
  <si>
    <t>Mise en securité des instalaltions existantes</t>
  </si>
  <si>
    <r>
      <t xml:space="preserve"> II - </t>
    </r>
    <r>
      <rPr>
        <b/>
        <u/>
        <sz val="11"/>
        <color theme="1"/>
        <rFont val="Arial1"/>
      </rPr>
      <t xml:space="preserve">EXTENSION LABORATOIRE, RESTRUCTURATION ECURIE </t>
    </r>
  </si>
  <si>
    <r>
      <t xml:space="preserve">II.1 - </t>
    </r>
    <r>
      <rPr>
        <b/>
        <u/>
        <sz val="10"/>
        <color indexed="8"/>
        <rFont val="Arial"/>
        <family val="2"/>
      </rPr>
      <t>DESCRIPTION DES TRAVAUX</t>
    </r>
  </si>
  <si>
    <r>
      <t xml:space="preserve">II.2 - </t>
    </r>
    <r>
      <rPr>
        <b/>
        <u/>
        <sz val="10"/>
        <color indexed="8"/>
        <rFont val="Arial"/>
        <family val="2"/>
      </rPr>
      <t>DEPOSE ET MISE EN SECURITE ELECTRIQUE</t>
    </r>
  </si>
  <si>
    <r>
      <t xml:space="preserve">II.3. </t>
    </r>
    <r>
      <rPr>
        <b/>
        <u/>
        <sz val="10"/>
        <color theme="1"/>
        <rFont val="Arial1"/>
      </rPr>
      <t>ELECTRICITE - COURANT FORT</t>
    </r>
  </si>
  <si>
    <r>
      <t xml:space="preserve">II.3.1. </t>
    </r>
    <r>
      <rPr>
        <b/>
        <u/>
        <sz val="10"/>
        <color indexed="8"/>
        <rFont val="Arial"/>
        <family val="2"/>
      </rPr>
      <t>RESEAU INTERIEUR PROVISOIRE DE CHANTIER</t>
    </r>
  </si>
  <si>
    <t>TOTAL RESEAUX DE TERRE ET PROTECTION FOUDRE</t>
  </si>
  <si>
    <t>ORIGINE DE L'INSTALLATION</t>
  </si>
  <si>
    <t>TOTAL Origine de l'installation</t>
  </si>
  <si>
    <t>ARMOIRES ELECTRIQUES</t>
  </si>
  <si>
    <t>TOTAL Armoires Electriques</t>
  </si>
  <si>
    <t>CANALISATIONS ET FORCES MOTRICES</t>
  </si>
  <si>
    <t>TOTAL Canalisation et forces motrices</t>
  </si>
  <si>
    <t>IRVE</t>
  </si>
  <si>
    <t>TOTAL IRVE</t>
  </si>
  <si>
    <t>ECLAIRAGE</t>
  </si>
  <si>
    <t>TOTAL Ecairage</t>
  </si>
  <si>
    <t>APPAREILLAGES</t>
  </si>
  <si>
    <t>TOTAL Appareillage</t>
  </si>
  <si>
    <t>- ALIM BSO ou VR - Brises soleil orientables ou volets roulants, suivant CCTP</t>
  </si>
  <si>
    <t>- Modules d'automatisme, suivant CCTP</t>
  </si>
  <si>
    <t>- Afficheur de commande générale, suivant CCTP</t>
  </si>
  <si>
    <t>- Double poussoir avec fonction stop, suivant CCTP</t>
  </si>
  <si>
    <t>- Capteur anémomètre, suivant CCTP</t>
  </si>
  <si>
    <t>ens.</t>
  </si>
  <si>
    <t>Ouvrants de Ventilation</t>
  </si>
  <si>
    <t xml:space="preserve">- Fourniture et mise en œuvre d'un interrupteur de commande des châssis, compris liaison adaptée </t>
  </si>
  <si>
    <t>GESTION DES OCCULTATIONS MOTORISEES</t>
  </si>
  <si>
    <t>TOTAL Gestion des occultations motorisées</t>
  </si>
  <si>
    <r>
      <rPr>
        <b/>
        <sz val="10"/>
        <color theme="1"/>
        <rFont val="Arial1"/>
      </rPr>
      <t xml:space="preserve">II.4. </t>
    </r>
    <r>
      <rPr>
        <b/>
        <u/>
        <sz val="10"/>
        <color theme="1"/>
        <rFont val="Arial1"/>
      </rPr>
      <t>COURANTS FAIBLES</t>
    </r>
  </si>
  <si>
    <t>VDI</t>
  </si>
  <si>
    <t>TOTAL VDI</t>
  </si>
  <si>
    <r>
      <t xml:space="preserve"> </t>
    </r>
    <r>
      <rPr>
        <b/>
        <u/>
        <sz val="10"/>
        <color indexed="8"/>
        <rFont val="Arial"/>
        <family val="2"/>
      </rPr>
      <t>SYSTÈME DE CONTRÔLE D'ACCES</t>
    </r>
  </si>
  <si>
    <t>TOTAL Contrôle d'accès</t>
  </si>
  <si>
    <r>
      <rPr>
        <b/>
        <sz val="10"/>
        <color theme="1"/>
        <rFont val="Arial1"/>
      </rPr>
      <t xml:space="preserve">II.5. </t>
    </r>
    <r>
      <rPr>
        <b/>
        <u/>
        <sz val="10"/>
        <color theme="1"/>
        <rFont val="Arial1"/>
      </rPr>
      <t>SSI ET MOYENS DE SECOURS</t>
    </r>
  </si>
  <si>
    <t>SSI</t>
  </si>
  <si>
    <t>TOTAL SSI</t>
  </si>
  <si>
    <t>ECLAIRAGE DE SECURITE</t>
  </si>
  <si>
    <t xml:space="preserve">TOTAL Eclairage de sécurité </t>
  </si>
  <si>
    <t>TOTAL SSI ET MOYENS DE SECOURS</t>
  </si>
  <si>
    <r>
      <t xml:space="preserve"> III - </t>
    </r>
    <r>
      <rPr>
        <b/>
        <u/>
        <sz val="11"/>
        <color theme="1"/>
        <rFont val="Arial1"/>
      </rPr>
      <t xml:space="preserve">RESTRUCTURATION ATELIER </t>
    </r>
  </si>
  <si>
    <r>
      <t xml:space="preserve">III.1 - </t>
    </r>
    <r>
      <rPr>
        <b/>
        <u/>
        <sz val="10"/>
        <color indexed="8"/>
        <rFont val="Arial"/>
        <family val="2"/>
      </rPr>
      <t>DESCRIPTION DES TRAVAUX</t>
    </r>
  </si>
  <si>
    <r>
      <t xml:space="preserve">III.2. </t>
    </r>
    <r>
      <rPr>
        <b/>
        <u/>
        <sz val="10"/>
        <color theme="1"/>
        <rFont val="Arial1"/>
      </rPr>
      <t>ELECTRICITE - COURANT FORT</t>
    </r>
  </si>
  <si>
    <t>RESEAU INTERIEUR PROVISOIRE DE CHANTIER</t>
  </si>
  <si>
    <r>
      <rPr>
        <b/>
        <u/>
        <sz val="10"/>
        <color indexed="8"/>
        <rFont val="Arial"/>
        <family val="2"/>
      </rPr>
      <t>RESEAUX DE TERRE</t>
    </r>
    <r>
      <rPr>
        <b/>
        <u/>
        <sz val="10"/>
        <color indexed="8"/>
        <rFont val="Arial1"/>
      </rPr>
      <t xml:space="preserve"> - PROTECTION FOUDRE</t>
    </r>
  </si>
  <si>
    <t>CHAUFFAGE ELECTRIQUE</t>
  </si>
  <si>
    <t>- Fourniture, pose, alimentation et raccordement suivant CCTP, de :</t>
  </si>
  <si>
    <t>- Séche Serviette soufflerie, suivant CCTP</t>
  </si>
  <si>
    <t>- Cassettes rayonnantes, suivant CCTP</t>
  </si>
  <si>
    <r>
      <rPr>
        <b/>
        <sz val="10"/>
        <color theme="1"/>
        <rFont val="Arial1"/>
      </rPr>
      <t xml:space="preserve">III.3. </t>
    </r>
    <r>
      <rPr>
        <b/>
        <u/>
        <sz val="10"/>
        <color theme="1"/>
        <rFont val="Arial1"/>
      </rPr>
      <t>COURANTS FAIBLES</t>
    </r>
  </si>
  <si>
    <t>- Plans EXE</t>
  </si>
  <si>
    <t>IV. DIVERS</t>
  </si>
  <si>
    <t>V. PRESTATION SUPPLEMENTAIRES EVENTUELLES PSE</t>
  </si>
  <si>
    <t>V.1. PSE Installation Hors Gel Ecurie</t>
  </si>
  <si>
    <t>- Panneaux rayonnants, suivant CCTP</t>
  </si>
  <si>
    <t>Reperage et dépose des installations existantes obsolètes (Ecurie, Abri)</t>
  </si>
  <si>
    <t>Reperage et dépose des installations existantes obsolètes (Atelier)</t>
  </si>
  <si>
    <t>- Création de la prise de terre de bâtiment, CC</t>
  </si>
  <si>
    <t>- Prise de terre VDI, CC</t>
  </si>
  <si>
    <t>- TGBT 0.1 suivant CCTP</t>
  </si>
  <si>
    <t>- AD 1.1 suivant CCTP</t>
  </si>
  <si>
    <t>- Tableau Ecurie suivant CCTP</t>
  </si>
  <si>
    <t>- Fourreaux et gaines nécessaires aux cheminements vers AD 1.1, suivant CCTP</t>
  </si>
  <si>
    <t>- AD A1.1</t>
  </si>
  <si>
    <t>Alimentations depuis le TGBT 0.1</t>
  </si>
  <si>
    <t>- AD At.</t>
  </si>
  <si>
    <t>- Borne IRVE 2x22kW</t>
  </si>
  <si>
    <t>- Comptage RT communiquant suivant CCTP</t>
  </si>
  <si>
    <t>- Bus de Comptage RT communiquant à fournir au lot CVC-PS suivant CCTP</t>
  </si>
  <si>
    <t>- BSO</t>
  </si>
  <si>
    <t>- Ventillation</t>
  </si>
  <si>
    <t>- Congélateur -20°C</t>
  </si>
  <si>
    <t>- Réfrigérateur +4°C</t>
  </si>
  <si>
    <t>- Hotte UV</t>
  </si>
  <si>
    <t>- Matériel sur paillasse - centrifugeuse (tubes)</t>
  </si>
  <si>
    <t>- Machine à glace</t>
  </si>
  <si>
    <t>- UE</t>
  </si>
  <si>
    <t>- CTA 01</t>
  </si>
  <si>
    <t>- Déshumidificateur</t>
  </si>
  <si>
    <t>Alimentations depuis le AD 1.1</t>
  </si>
  <si>
    <t>- SG VDI</t>
  </si>
  <si>
    <t xml:space="preserve">- SSI </t>
  </si>
  <si>
    <t>- Four</t>
  </si>
  <si>
    <t xml:space="preserve"> - Etuve (jusqu'à 70°C)</t>
  </si>
  <si>
    <t>- Matériel sur paillasse - robot extraction</t>
  </si>
  <si>
    <t>- Etuve (jusqu'à 70°C)</t>
  </si>
  <si>
    <t>- Etuve(jusqu'à 37°C)</t>
  </si>
  <si>
    <t>- Congélateur -20°C - réactifs</t>
  </si>
  <si>
    <t>- Réfrigérateur +4°C - réactifs</t>
  </si>
  <si>
    <t>- Congélateur -20°C - échantillons de travail</t>
  </si>
  <si>
    <t>- Moteur armoire extraction</t>
  </si>
  <si>
    <t>- Etuve</t>
  </si>
  <si>
    <t>- Machine à laver</t>
  </si>
  <si>
    <t>- Matériel sur paillasse - centrifugeuse (microtubes)</t>
  </si>
  <si>
    <t>- Réfrigérateur +4°C - échantillons de travail</t>
  </si>
  <si>
    <t>- Congélateur -20°C - produits PCR</t>
  </si>
  <si>
    <t>- Réfrigérateur +4°C - produits PCR</t>
  </si>
  <si>
    <t>- Cassettes</t>
  </si>
  <si>
    <t>- VMC</t>
  </si>
  <si>
    <t>- Panneau rayonnant</t>
  </si>
  <si>
    <t>Alimentation divers - Electricité</t>
  </si>
  <si>
    <t>Alimentations depuis le T.Ecurie</t>
  </si>
  <si>
    <t>- Borne double 2x22kW suivant CCTP</t>
  </si>
  <si>
    <t>- Type LUM 01</t>
  </si>
  <si>
    <t>- Type LUM 02</t>
  </si>
  <si>
    <t>- Type LUM 04</t>
  </si>
  <si>
    <t>- Type LUM 05</t>
  </si>
  <si>
    <t>- Type LUM 03 B</t>
  </si>
  <si>
    <t>- Type LUM 03 C</t>
  </si>
  <si>
    <t>- Type LUM 08</t>
  </si>
  <si>
    <t>- Type LUM 09</t>
  </si>
  <si>
    <t>- Type LUM 10</t>
  </si>
  <si>
    <t>- Type LUM 11</t>
  </si>
  <si>
    <t>- Type LUM 12</t>
  </si>
  <si>
    <t>- Type LUM 07</t>
  </si>
  <si>
    <t>ML</t>
  </si>
  <si>
    <t>- Détecteur DP 03</t>
  </si>
  <si>
    <t>- Détecteur DP 02</t>
  </si>
  <si>
    <t>- Détecteur DP 01</t>
  </si>
  <si>
    <r>
      <t>-</t>
    </r>
    <r>
      <rPr>
        <sz val="7"/>
        <rFont val="Times New Roman"/>
        <family val="1"/>
      </rPr>
      <t xml:space="preserve"> </t>
    </r>
    <r>
      <rPr>
        <sz val="10"/>
        <rFont val="Arial"/>
        <family val="2"/>
      </rPr>
      <t>Alimentation 10 A / 230 vac par câble série CR1 3G1.5mm², compris raccordement côté protection</t>
    </r>
  </si>
  <si>
    <t>- Rocade Optique entre RG existant et RG bâtiment neuf selon CCTP</t>
  </si>
  <si>
    <t>- RG bâtiment neuf, équipée selon CCTP</t>
  </si>
  <si>
    <t>- Bloc 4 PCN 10/16A+T</t>
  </si>
  <si>
    <t>- Bloc 2 PCN 10/16A+T</t>
  </si>
  <si>
    <t>- Bloc 6 PCN 10/16A+T</t>
  </si>
  <si>
    <t xml:space="preserve">- PC spécial LV, cuisson, Hotte </t>
  </si>
  <si>
    <t>- Poste de travail encastré su sol</t>
  </si>
  <si>
    <t>Contrôle d'accès et visiophonie Cf CCTP</t>
  </si>
  <si>
    <t>- Lecteur de badge intérieur, CC</t>
  </si>
  <si>
    <t>- Lecteur de badge extérieur, CC</t>
  </si>
  <si>
    <t>- Accessoires et fournitures diverses, l'ensemble de kit (centrale, transformateur, alimentatio …)</t>
  </si>
  <si>
    <t>- Clavier extérieur, CC</t>
  </si>
  <si>
    <t>Equipement d'alarme 2b</t>
  </si>
  <si>
    <t>- BAAS Pr suivant CCTP</t>
  </si>
  <si>
    <t>- BAAS Sa Flash suivant CCTP</t>
  </si>
  <si>
    <t>- BAAL suivant CCTP</t>
  </si>
  <si>
    <t>Mises en sécurité</t>
  </si>
  <si>
    <t>- Repère Mes 01 [Porte DAS], CC, YC ventouse DAS</t>
  </si>
  <si>
    <t>- Repère Mes 02 [Dev. IS], CC</t>
  </si>
  <si>
    <t>- Repère Mes 03 [Arrêt technique CTA], CC</t>
  </si>
  <si>
    <t>- BS03 - Ambiance, suivant CCTP</t>
  </si>
  <si>
    <t>- BAPI - Bloc Autonome Portatif d’Intervention, suivant CCTP</t>
  </si>
  <si>
    <t>- Création de la prise de terre, CC</t>
  </si>
  <si>
    <t>- AD At suivant CCTP</t>
  </si>
  <si>
    <t>- Fourreaux et gaines nécessaires aux cheminements vers T.Ecurie, suivant CCTP</t>
  </si>
  <si>
    <t>Alimentations depuis le AD.At.</t>
  </si>
  <si>
    <t>- Type EN07</t>
  </si>
  <si>
    <t>TOTAL II</t>
  </si>
  <si>
    <t>TOTAL III</t>
  </si>
  <si>
    <t>TOTAL Chauffage Electrique</t>
  </si>
  <si>
    <t>- PAC</t>
  </si>
  <si>
    <t>- Panneau rayonnat</t>
  </si>
  <si>
    <t>- Séche serviette</t>
  </si>
  <si>
    <t>- AD T.Ecurie</t>
  </si>
  <si>
    <t>- Aspirateur des fumées</t>
  </si>
  <si>
    <t>- Déshumificateur</t>
  </si>
  <si>
    <t>TOTAL Installation de chantier</t>
  </si>
  <si>
    <r>
      <t xml:space="preserve">I - </t>
    </r>
    <r>
      <rPr>
        <b/>
        <u/>
        <sz val="11"/>
        <color indexed="8"/>
        <rFont val="Arial1"/>
      </rPr>
      <t>GÉNÉRALITÉS</t>
    </r>
  </si>
  <si>
    <t xml:space="preserve">Coffret princimal </t>
  </si>
  <si>
    <t>- Alimentation générale FR-N1X6-G3  4x1x240 mm² pour TGBT extension, y compris accessoires de raccoredement. Y compris le nouveau depart dans le local poste tranfo, note de calcul, adaptation de l'existant</t>
  </si>
  <si>
    <t xml:space="preserve">- Adaptation de tableau de distribution existant, reprendre certains équipements de protection, </t>
  </si>
  <si>
    <t xml:space="preserve">- Alimentation générale FR-N1X6-G3 4x1x35mm² pour AD depuis TGBT Extension, y compris accessoires de raccoredement. </t>
  </si>
  <si>
    <t>TOTAL PSE Installation Hors Gel Ecurie</t>
  </si>
  <si>
    <t>TOTAL DIVERS</t>
  </si>
  <si>
    <t>TOTAL COURANTS FAIBLES</t>
  </si>
  <si>
    <t>TOTAL COURANTS FORTS</t>
  </si>
  <si>
    <t>TOTAL TRAVAUX PREALABLES</t>
  </si>
  <si>
    <t>- Rocade Optique depuis RG selon CCTP</t>
  </si>
  <si>
    <t>- Type LUM 03 A asymétrique</t>
  </si>
  <si>
    <t>- Type LUM 03 A symétrique</t>
  </si>
  <si>
    <t>- Fourreaux et gaines nécessaires à l'intérieur de bâtiments, suivant CCTP</t>
  </si>
  <si>
    <t>15/01/2026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</si>
</sst>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"/>
  </numFmts>
  <fonts count="50">
    <font>
      <sz val="11"/>
      <color theme="1"/>
      <name val="Arial"/>
      <family val="2"/>
    </font>
    <font>
      <u/>
      <sz val="10"/>
      <color indexed="8"/>
      <name val="Arial"/>
      <family val="2"/>
    </font>
    <font>
      <i/>
      <u/>
      <sz val="8"/>
      <color indexed="8"/>
      <name val="Arial"/>
      <family val="2"/>
    </font>
    <font>
      <i/>
      <sz val="8"/>
      <color indexed="8"/>
      <name val="Arial"/>
      <family val="2"/>
    </font>
    <font>
      <b/>
      <u/>
      <sz val="10"/>
      <color indexed="8"/>
      <name val="Arial"/>
      <family val="2"/>
    </font>
    <font>
      <b/>
      <u/>
      <sz val="11"/>
      <color indexed="8"/>
      <name val="Arial1"/>
    </font>
    <font>
      <b/>
      <u/>
      <sz val="10"/>
      <color indexed="8"/>
      <name val="Arial1"/>
    </font>
    <font>
      <sz val="8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sz val="10"/>
      <color rgb="FFFF0000"/>
      <name val="Arial1"/>
    </font>
    <font>
      <sz val="10"/>
      <color theme="1"/>
      <name val="Arial1"/>
    </font>
    <font>
      <b/>
      <u/>
      <sz val="10"/>
      <color theme="1"/>
      <name val="Arial1"/>
    </font>
    <font>
      <b/>
      <sz val="10"/>
      <color rgb="FFFFCC00"/>
      <name val="Arial1"/>
    </font>
    <font>
      <b/>
      <sz val="10"/>
      <color rgb="FF00CCFF"/>
      <name val="Arial1"/>
    </font>
    <font>
      <sz val="10"/>
      <color rgb="FFFFCC00"/>
      <name val="Arial1"/>
    </font>
    <font>
      <sz val="10"/>
      <color rgb="FF00CCFF"/>
      <name val="Arial1"/>
    </font>
    <font>
      <b/>
      <sz val="10"/>
      <color theme="1"/>
      <name val="Arial1"/>
    </font>
    <font>
      <i/>
      <sz val="10"/>
      <color theme="1"/>
      <name val="Arial1"/>
    </font>
    <font>
      <b/>
      <i/>
      <sz val="10"/>
      <color theme="1"/>
      <name val="Arial1"/>
    </font>
    <font>
      <b/>
      <sz val="11"/>
      <color theme="1"/>
      <name val="Arial1"/>
    </font>
    <font>
      <b/>
      <sz val="36"/>
      <color theme="1"/>
      <name val="Arial"/>
      <family val="2"/>
    </font>
    <font>
      <b/>
      <sz val="10"/>
      <color theme="1"/>
      <name val="Arial"/>
      <family val="2"/>
    </font>
    <font>
      <b/>
      <sz val="20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sz val="14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b/>
      <u/>
      <sz val="11"/>
      <color theme="1"/>
      <name val="Arial1"/>
    </font>
    <font>
      <sz val="10"/>
      <name val="Arial1"/>
    </font>
    <font>
      <b/>
      <sz val="10"/>
      <name val="Arial1"/>
    </font>
    <font>
      <sz val="10"/>
      <name val="Arial"/>
      <family val="2"/>
    </font>
    <font>
      <b/>
      <u/>
      <sz val="10"/>
      <color indexed="8"/>
      <name val="Arial1"/>
      <family val="2"/>
    </font>
    <font>
      <sz val="7"/>
      <name val="Times New Roman"/>
      <family val="1"/>
    </font>
    <font>
      <i/>
      <u/>
      <sz val="10"/>
      <color theme="1"/>
      <name val="Arial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double">
        <color indexed="64"/>
      </top>
      <bottom/>
      <diagonal/>
    </border>
    <border>
      <left style="thin">
        <color rgb="FF000000"/>
      </left>
      <right/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double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double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double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double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A6A6A6"/>
      </left>
      <right/>
      <top style="medium">
        <color rgb="FFA6A6A6"/>
      </top>
      <bottom/>
      <diagonal/>
    </border>
    <border>
      <left/>
      <right/>
      <top style="medium">
        <color rgb="FFA6A6A6"/>
      </top>
      <bottom/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/>
      <top/>
      <bottom/>
      <diagonal/>
    </border>
    <border>
      <left/>
      <right style="medium">
        <color rgb="FFA6A6A6"/>
      </right>
      <top/>
      <bottom/>
      <diagonal/>
    </border>
    <border>
      <left style="medium">
        <color rgb="FFA6A6A6"/>
      </left>
      <right/>
      <top/>
      <bottom style="medium">
        <color rgb="FFA6A6A6"/>
      </bottom>
      <diagonal/>
    </border>
    <border>
      <left/>
      <right/>
      <top/>
      <bottom style="medium">
        <color rgb="FFA6A6A6"/>
      </bottom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/>
      <right/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A6A6A6"/>
      </right>
      <top/>
      <bottom style="medium">
        <color rgb="FF808080"/>
      </bottom>
      <diagonal/>
    </border>
    <border>
      <left/>
      <right/>
      <top style="medium">
        <color rgb="FF808080"/>
      </top>
      <bottom style="medium">
        <color rgb="FFA6A6A6"/>
      </bottom>
      <diagonal/>
    </border>
    <border>
      <left style="medium">
        <color rgb="FFA6A6A6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A6A6A6"/>
      </right>
      <top style="medium">
        <color rgb="FF808080"/>
      </top>
      <bottom/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medium">
        <color rgb="FFA6A6A6"/>
      </right>
      <top/>
      <bottom/>
      <diagonal/>
    </border>
    <border>
      <left style="medium">
        <color rgb="FFA6A6A6"/>
      </left>
      <right style="medium">
        <color rgb="FFA6A6A6"/>
      </right>
      <top/>
      <bottom style="medium">
        <color rgb="FF80808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double">
        <color rgb="FF000000"/>
      </top>
      <bottom style="double">
        <color rgb="FF000000"/>
      </bottom>
      <diagonal/>
    </border>
  </borders>
  <cellStyleXfs count="18">
    <xf numFmtId="0" fontId="0" fillId="0" borderId="0"/>
    <xf numFmtId="0" fontId="9" fillId="0" borderId="0"/>
    <xf numFmtId="0" fontId="10" fillId="2" borderId="0"/>
    <xf numFmtId="0" fontId="10" fillId="3" borderId="0"/>
    <xf numFmtId="0" fontId="9" fillId="4" borderId="0"/>
    <xf numFmtId="0" fontId="11" fillId="5" borderId="0"/>
    <xf numFmtId="0" fontId="12" fillId="6" borderId="0"/>
    <xf numFmtId="0" fontId="13" fillId="0" borderId="0"/>
    <xf numFmtId="0" fontId="14" fillId="7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8" borderId="0"/>
    <xf numFmtId="0" fontId="20" fillId="8" borderId="15"/>
    <xf numFmtId="0" fontId="8" fillId="0" borderId="0"/>
    <xf numFmtId="0" fontId="8" fillId="0" borderId="0"/>
    <xf numFmtId="0" fontId="11" fillId="0" borderId="0"/>
  </cellStyleXfs>
  <cellXfs count="253">
    <xf numFmtId="0" fontId="0" fillId="0" borderId="0" xfId="0"/>
    <xf numFmtId="0" fontId="21" fillId="0" borderId="0" xfId="0" applyFont="1"/>
    <xf numFmtId="49" fontId="22" fillId="0" borderId="0" xfId="0" applyNumberFormat="1" applyFont="1" applyAlignment="1">
      <alignment horizontal="left" wrapText="1"/>
    </xf>
    <xf numFmtId="3" fontId="22" fillId="0" borderId="0" xfId="0" applyNumberFormat="1" applyFont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" fontId="22" fillId="0" borderId="0" xfId="0" applyNumberFormat="1" applyFont="1" applyAlignment="1">
      <alignment horizontal="center" wrapText="1"/>
    </xf>
    <xf numFmtId="49" fontId="23" fillId="0" borderId="0" xfId="0" applyNumberFormat="1" applyFont="1" applyAlignment="1">
      <alignment horizontal="left" wrapText="1"/>
    </xf>
    <xf numFmtId="3" fontId="23" fillId="0" borderId="0" xfId="0" applyNumberFormat="1" applyFont="1" applyAlignment="1">
      <alignment horizontal="center" wrapText="1"/>
    </xf>
    <xf numFmtId="4" fontId="22" fillId="0" borderId="0" xfId="0" applyNumberFormat="1" applyFont="1" applyAlignment="1">
      <alignment horizontal="left" wrapText="1"/>
    </xf>
    <xf numFmtId="0" fontId="22" fillId="0" borderId="0" xfId="0" applyFont="1" applyProtection="1">
      <protection locked="0"/>
    </xf>
    <xf numFmtId="49" fontId="22" fillId="0" borderId="0" xfId="0" applyNumberFormat="1" applyFont="1" applyProtection="1">
      <protection locked="0"/>
    </xf>
    <xf numFmtId="49" fontId="24" fillId="0" borderId="0" xfId="0" applyNumberFormat="1" applyFont="1" applyAlignment="1" applyProtection="1">
      <alignment horizontal="center"/>
      <protection locked="0"/>
    </xf>
    <xf numFmtId="49" fontId="25" fillId="0" borderId="0" xfId="0" applyNumberFormat="1" applyFont="1" applyAlignment="1" applyProtection="1">
      <alignment horizontal="center"/>
      <protection locked="0"/>
    </xf>
    <xf numFmtId="164" fontId="26" fillId="0" borderId="0" xfId="0" applyNumberFormat="1" applyFont="1" applyAlignment="1" applyProtection="1">
      <alignment horizontal="center"/>
      <protection locked="0"/>
    </xf>
    <xf numFmtId="4" fontId="27" fillId="0" borderId="0" xfId="0" applyNumberFormat="1" applyFont="1" applyAlignment="1" applyProtection="1">
      <alignment horizontal="center"/>
      <protection locked="0"/>
    </xf>
    <xf numFmtId="49" fontId="28" fillId="0" borderId="16" xfId="0" applyNumberFormat="1" applyFont="1" applyBorder="1" applyAlignment="1" applyProtection="1">
      <alignment vertical="center" wrapText="1"/>
      <protection locked="0"/>
    </xf>
    <xf numFmtId="49" fontId="28" fillId="0" borderId="0" xfId="0" applyNumberFormat="1" applyFont="1" applyAlignment="1" applyProtection="1">
      <alignment vertical="center" wrapText="1"/>
      <protection locked="0"/>
    </xf>
    <xf numFmtId="164" fontId="24" fillId="0" borderId="0" xfId="0" applyNumberFormat="1" applyFont="1" applyAlignment="1" applyProtection="1">
      <alignment horizontal="center"/>
      <protection locked="0"/>
    </xf>
    <xf numFmtId="49" fontId="25" fillId="0" borderId="0" xfId="0" applyNumberFormat="1" applyFont="1" applyAlignment="1" applyProtection="1">
      <alignment vertical="center" wrapText="1"/>
      <protection locked="0"/>
    </xf>
    <xf numFmtId="0" fontId="26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28" fillId="0" borderId="0" xfId="0" applyFont="1" applyProtection="1">
      <protection locked="0"/>
    </xf>
    <xf numFmtId="4" fontId="25" fillId="0" borderId="0" xfId="0" applyNumberFormat="1" applyFont="1" applyAlignment="1" applyProtection="1">
      <alignment horizontal="center"/>
      <protection locked="0"/>
    </xf>
    <xf numFmtId="49" fontId="28" fillId="0" borderId="1" xfId="0" applyNumberFormat="1" applyFont="1" applyBorder="1" applyAlignment="1" applyProtection="1">
      <alignment horizontal="right" vertical="center" wrapText="1"/>
      <protection locked="0"/>
    </xf>
    <xf numFmtId="0" fontId="22" fillId="0" borderId="0" xfId="0" applyFont="1" applyAlignment="1">
      <alignment wrapText="1"/>
    </xf>
    <xf numFmtId="164" fontId="22" fillId="0" borderId="0" xfId="0" applyNumberFormat="1" applyFont="1" applyAlignment="1">
      <alignment horizontal="center" wrapText="1"/>
    </xf>
    <xf numFmtId="164" fontId="22" fillId="0" borderId="0" xfId="0" applyNumberFormat="1" applyFont="1" applyAlignment="1">
      <alignment wrapText="1"/>
    </xf>
    <xf numFmtId="49" fontId="22" fillId="0" borderId="16" xfId="0" applyNumberFormat="1" applyFont="1" applyBorder="1" applyAlignment="1">
      <alignment horizontal="left" wrapText="1"/>
    </xf>
    <xf numFmtId="164" fontId="28" fillId="0" borderId="16" xfId="0" applyNumberFormat="1" applyFont="1" applyBorder="1" applyAlignment="1" applyProtection="1">
      <alignment horizontal="left" wrapText="1"/>
      <protection locked="0"/>
    </xf>
    <xf numFmtId="164" fontId="22" fillId="0" borderId="16" xfId="0" applyNumberFormat="1" applyFont="1" applyBorder="1" applyAlignment="1" applyProtection="1">
      <alignment horizontal="left" wrapText="1"/>
      <protection locked="0"/>
    </xf>
    <xf numFmtId="0" fontId="22" fillId="0" borderId="18" xfId="0" applyFont="1" applyBorder="1" applyAlignment="1">
      <alignment wrapText="1"/>
    </xf>
    <xf numFmtId="0" fontId="22" fillId="0" borderId="19" xfId="0" applyFont="1" applyBorder="1" applyAlignment="1">
      <alignment horizontal="right" wrapText="1"/>
    </xf>
    <xf numFmtId="0" fontId="22" fillId="0" borderId="16" xfId="0" applyFont="1" applyBorder="1" applyAlignment="1">
      <alignment horizontal="right" wrapText="1"/>
    </xf>
    <xf numFmtId="0" fontId="28" fillId="0" borderId="16" xfId="0" applyFont="1" applyBorder="1" applyAlignment="1">
      <alignment horizontal="right" wrapText="1"/>
    </xf>
    <xf numFmtId="0" fontId="22" fillId="0" borderId="16" xfId="0" applyFont="1" applyBorder="1" applyAlignment="1">
      <alignment wrapText="1"/>
    </xf>
    <xf numFmtId="0" fontId="29" fillId="0" borderId="16" xfId="0" applyFont="1" applyBorder="1" applyAlignment="1">
      <alignment horizontal="right" wrapText="1"/>
    </xf>
    <xf numFmtId="164" fontId="22" fillId="0" borderId="2" xfId="0" applyNumberFormat="1" applyFont="1" applyBorder="1" applyAlignment="1" applyProtection="1">
      <alignment horizontal="center" wrapText="1"/>
      <protection locked="0"/>
    </xf>
    <xf numFmtId="164" fontId="22" fillId="0" borderId="3" xfId="0" applyNumberFormat="1" applyFont="1" applyBorder="1" applyAlignment="1" applyProtection="1">
      <alignment horizontal="center" wrapText="1"/>
      <protection locked="0"/>
    </xf>
    <xf numFmtId="164" fontId="28" fillId="0" borderId="2" xfId="0" applyNumberFormat="1" applyFont="1" applyBorder="1" applyAlignment="1" applyProtection="1">
      <alignment horizontal="center" wrapText="1"/>
      <protection locked="0"/>
    </xf>
    <xf numFmtId="164" fontId="22" fillId="0" borderId="4" xfId="0" applyNumberFormat="1" applyFont="1" applyBorder="1" applyAlignment="1" applyProtection="1">
      <alignment horizontal="center" wrapText="1"/>
      <protection locked="0"/>
    </xf>
    <xf numFmtId="164" fontId="29" fillId="0" borderId="2" xfId="0" applyNumberFormat="1" applyFont="1" applyBorder="1" applyAlignment="1" applyProtection="1">
      <alignment horizontal="center" wrapText="1"/>
      <protection locked="0"/>
    </xf>
    <xf numFmtId="164" fontId="30" fillId="0" borderId="16" xfId="0" applyNumberFormat="1" applyFont="1" applyBorder="1" applyAlignment="1" applyProtection="1">
      <alignment horizontal="left" wrapText="1"/>
      <protection locked="0"/>
    </xf>
    <xf numFmtId="0" fontId="28" fillId="0" borderId="0" xfId="0" applyFont="1" applyAlignment="1">
      <alignment wrapText="1"/>
    </xf>
    <xf numFmtId="0" fontId="30" fillId="0" borderId="0" xfId="0" applyFont="1" applyAlignment="1">
      <alignment wrapText="1"/>
    </xf>
    <xf numFmtId="164" fontId="30" fillId="0" borderId="2" xfId="0" applyNumberFormat="1" applyFont="1" applyBorder="1" applyAlignment="1" applyProtection="1">
      <alignment horizontal="center" wrapText="1"/>
      <protection locked="0"/>
    </xf>
    <xf numFmtId="49" fontId="22" fillId="0" borderId="16" xfId="0" applyNumberFormat="1" applyFont="1" applyBorder="1" applyAlignment="1" applyProtection="1">
      <alignment horizontal="center" vertical="center"/>
      <protection locked="0"/>
    </xf>
    <xf numFmtId="1" fontId="22" fillId="0" borderId="20" xfId="0" applyNumberFormat="1" applyFont="1" applyBorder="1" applyAlignment="1" applyProtection="1">
      <alignment horizontal="center" vertical="center"/>
      <protection locked="0"/>
    </xf>
    <xf numFmtId="4" fontId="22" fillId="0" borderId="16" xfId="0" applyNumberFormat="1" applyFont="1" applyBorder="1" applyAlignment="1" applyProtection="1">
      <alignment horizontal="center" vertical="center"/>
      <protection locked="0"/>
    </xf>
    <xf numFmtId="49" fontId="3" fillId="0" borderId="5" xfId="0" applyNumberFormat="1" applyFont="1" applyBorder="1" applyAlignment="1" applyProtection="1">
      <alignment horizontal="left" vertical="center" wrapText="1"/>
      <protection locked="0"/>
    </xf>
    <xf numFmtId="49" fontId="22" fillId="0" borderId="21" xfId="0" applyNumberFormat="1" applyFont="1" applyBorder="1" applyAlignment="1" applyProtection="1">
      <alignment horizontal="left" wrapText="1"/>
      <protection locked="0"/>
    </xf>
    <xf numFmtId="49" fontId="31" fillId="0" borderId="5" xfId="0" applyNumberFormat="1" applyFont="1" applyBorder="1" applyAlignment="1" applyProtection="1">
      <alignment horizontal="left" wrapText="1"/>
      <protection locked="0"/>
    </xf>
    <xf numFmtId="49" fontId="28" fillId="0" borderId="5" xfId="0" applyNumberFormat="1" applyFont="1" applyBorder="1" applyAlignment="1" applyProtection="1">
      <alignment horizontal="center" wrapText="1"/>
      <protection locked="0"/>
    </xf>
    <xf numFmtId="49" fontId="23" fillId="0" borderId="5" xfId="0" applyNumberFormat="1" applyFont="1" applyBorder="1" applyAlignment="1" applyProtection="1">
      <alignment horizontal="left" vertical="center" wrapText="1"/>
      <protection locked="0"/>
    </xf>
    <xf numFmtId="49" fontId="28" fillId="0" borderId="5" xfId="0" applyNumberFormat="1" applyFont="1" applyBorder="1" applyAlignment="1" applyProtection="1">
      <alignment horizontal="left" vertical="center" wrapText="1"/>
      <protection locked="0"/>
    </xf>
    <xf numFmtId="49" fontId="22" fillId="0" borderId="5" xfId="0" applyNumberFormat="1" applyFont="1" applyBorder="1" applyAlignment="1" applyProtection="1">
      <alignment horizontal="left" vertical="center" wrapText="1"/>
      <protection locked="0"/>
    </xf>
    <xf numFmtId="49" fontId="22" fillId="0" borderId="6" xfId="0" applyNumberFormat="1" applyFont="1" applyBorder="1" applyAlignment="1" applyProtection="1">
      <alignment horizontal="left" vertical="center" wrapText="1"/>
      <protection locked="0"/>
    </xf>
    <xf numFmtId="49" fontId="28" fillId="0" borderId="5" xfId="0" applyNumberFormat="1" applyFont="1" applyBorder="1" applyAlignment="1" applyProtection="1">
      <alignment vertical="center" wrapText="1"/>
      <protection locked="0"/>
    </xf>
    <xf numFmtId="49" fontId="22" fillId="0" borderId="7" xfId="0" applyNumberFormat="1" applyFont="1" applyBorder="1" applyAlignment="1" applyProtection="1">
      <alignment horizontal="left" vertical="center" wrapText="1"/>
      <protection locked="0"/>
    </xf>
    <xf numFmtId="49" fontId="22" fillId="0" borderId="5" xfId="0" applyNumberFormat="1" applyFont="1" applyBorder="1" applyAlignment="1" applyProtection="1">
      <alignment horizontal="left" wrapText="1"/>
      <protection locked="0"/>
    </xf>
    <xf numFmtId="49" fontId="23" fillId="0" borderId="5" xfId="0" applyNumberFormat="1" applyFont="1" applyBorder="1" applyAlignment="1" applyProtection="1">
      <alignment horizontal="left" wrapText="1"/>
      <protection locked="0"/>
    </xf>
    <xf numFmtId="49" fontId="22" fillId="0" borderId="5" xfId="0" quotePrefix="1" applyNumberFormat="1" applyFont="1" applyBorder="1" applyAlignment="1" applyProtection="1">
      <alignment horizontal="left" vertical="center" wrapText="1"/>
      <protection locked="0"/>
    </xf>
    <xf numFmtId="49" fontId="28" fillId="0" borderId="5" xfId="0" quotePrefix="1" applyNumberFormat="1" applyFont="1" applyBorder="1" applyAlignment="1" applyProtection="1">
      <alignment horizontal="left" vertical="center" wrapText="1"/>
      <protection locked="0"/>
    </xf>
    <xf numFmtId="49" fontId="22" fillId="0" borderId="8" xfId="0" applyNumberFormat="1" applyFont="1" applyBorder="1" applyAlignment="1" applyProtection="1">
      <alignment horizontal="left" vertical="center" wrapText="1"/>
      <protection locked="0"/>
    </xf>
    <xf numFmtId="49" fontId="22" fillId="0" borderId="5" xfId="0" quotePrefix="1" applyNumberFormat="1" applyFont="1" applyBorder="1" applyAlignment="1" applyProtection="1">
      <alignment horizontal="left" wrapText="1"/>
      <protection locked="0"/>
    </xf>
    <xf numFmtId="49" fontId="28" fillId="0" borderId="5" xfId="0" applyNumberFormat="1" applyFont="1" applyBorder="1" applyAlignment="1" applyProtection="1">
      <alignment horizontal="right" vertical="center" wrapText="1"/>
      <protection locked="0"/>
    </xf>
    <xf numFmtId="49" fontId="28" fillId="0" borderId="5" xfId="0" applyNumberFormat="1" applyFont="1" applyBorder="1" applyAlignment="1" applyProtection="1">
      <alignment horizontal="left" wrapText="1"/>
      <protection locked="0"/>
    </xf>
    <xf numFmtId="49" fontId="28" fillId="9" borderId="5" xfId="0" applyNumberFormat="1" applyFont="1" applyFill="1" applyBorder="1" applyAlignment="1" applyProtection="1">
      <alignment horizontal="left" wrapText="1"/>
      <protection locked="0"/>
    </xf>
    <xf numFmtId="49" fontId="22" fillId="9" borderId="5" xfId="0" applyNumberFormat="1" applyFont="1" applyFill="1" applyBorder="1" applyAlignment="1" applyProtection="1">
      <alignment horizontal="left" wrapText="1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49" fontId="28" fillId="0" borderId="9" xfId="0" applyNumberFormat="1" applyFont="1" applyBorder="1" applyAlignment="1" applyProtection="1">
      <alignment horizontal="center" vertical="center"/>
      <protection locked="0"/>
    </xf>
    <xf numFmtId="164" fontId="22" fillId="0" borderId="23" xfId="0" applyNumberFormat="1" applyFont="1" applyBorder="1" applyAlignment="1" applyProtection="1">
      <alignment horizontal="center" vertical="center"/>
      <protection locked="0"/>
    </xf>
    <xf numFmtId="164" fontId="22" fillId="0" borderId="24" xfId="0" applyNumberFormat="1" applyFont="1" applyBorder="1" applyAlignment="1" applyProtection="1">
      <alignment horizontal="center" vertical="center"/>
      <protection locked="0"/>
    </xf>
    <xf numFmtId="164" fontId="28" fillId="0" borderId="23" xfId="0" applyNumberFormat="1" applyFont="1" applyBorder="1" applyAlignment="1" applyProtection="1">
      <alignment horizontal="center" vertical="center"/>
      <protection locked="0"/>
    </xf>
    <xf numFmtId="164" fontId="22" fillId="0" borderId="25" xfId="0" applyNumberFormat="1" applyFont="1" applyBorder="1" applyAlignment="1" applyProtection="1">
      <alignment horizontal="center" vertical="center"/>
      <protection locked="0"/>
    </xf>
    <xf numFmtId="164" fontId="22" fillId="0" borderId="26" xfId="0" applyNumberFormat="1" applyFont="1" applyBorder="1" applyAlignment="1" applyProtection="1">
      <alignment horizontal="center" vertical="center"/>
      <protection locked="0"/>
    </xf>
    <xf numFmtId="164" fontId="22" fillId="0" borderId="27" xfId="0" applyNumberFormat="1" applyFont="1" applyBorder="1" applyAlignment="1" applyProtection="1">
      <alignment horizontal="center" vertical="center"/>
      <protection locked="0"/>
    </xf>
    <xf numFmtId="164" fontId="22" fillId="9" borderId="23" xfId="0" applyNumberFormat="1" applyFont="1" applyFill="1" applyBorder="1" applyAlignment="1" applyProtection="1">
      <alignment horizontal="center" vertical="center"/>
      <protection locked="0"/>
    </xf>
    <xf numFmtId="164" fontId="28" fillId="0" borderId="28" xfId="0" applyNumberFormat="1" applyFont="1" applyBorder="1" applyAlignment="1" applyProtection="1">
      <alignment horizontal="center" vertical="center"/>
      <protection locked="0"/>
    </xf>
    <xf numFmtId="164" fontId="22" fillId="0" borderId="0" xfId="0" applyNumberFormat="1" applyFont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horizontal="center" vertical="center"/>
      <protection locked="0"/>
    </xf>
    <xf numFmtId="4" fontId="22" fillId="0" borderId="19" xfId="0" applyNumberFormat="1" applyFont="1" applyBorder="1" applyAlignment="1" applyProtection="1">
      <alignment horizontal="center" vertical="center"/>
      <protection locked="0"/>
    </xf>
    <xf numFmtId="4" fontId="28" fillId="0" borderId="16" xfId="0" applyNumberFormat="1" applyFont="1" applyBorder="1" applyAlignment="1" applyProtection="1">
      <alignment horizontal="center" vertical="center"/>
      <protection locked="0"/>
    </xf>
    <xf numFmtId="4" fontId="22" fillId="0" borderId="29" xfId="0" applyNumberFormat="1" applyFont="1" applyBorder="1" applyAlignment="1" applyProtection="1">
      <alignment horizontal="center" vertical="center"/>
      <protection locked="0"/>
    </xf>
    <xf numFmtId="4" fontId="22" fillId="0" borderId="30" xfId="0" applyNumberFormat="1" applyFont="1" applyBorder="1" applyAlignment="1" applyProtection="1">
      <alignment horizontal="center" vertical="center"/>
      <protection locked="0"/>
    </xf>
    <xf numFmtId="4" fontId="22" fillId="9" borderId="16" xfId="0" applyNumberFormat="1" applyFont="1" applyFill="1" applyBorder="1" applyAlignment="1" applyProtection="1">
      <alignment horizontal="center" vertical="center"/>
      <protection locked="0"/>
    </xf>
    <xf numFmtId="4" fontId="28" fillId="0" borderId="31" xfId="0" applyNumberFormat="1" applyFont="1" applyBorder="1" applyAlignment="1" applyProtection="1">
      <alignment horizontal="center" vertical="center"/>
      <protection locked="0"/>
    </xf>
    <xf numFmtId="4" fontId="22" fillId="0" borderId="0" xfId="0" applyNumberFormat="1" applyFont="1" applyAlignment="1" applyProtection="1">
      <alignment horizontal="center" vertical="center"/>
      <protection locked="0"/>
    </xf>
    <xf numFmtId="49" fontId="28" fillId="0" borderId="31" xfId="0" applyNumberFormat="1" applyFont="1" applyBorder="1" applyAlignment="1" applyProtection="1">
      <alignment horizontal="center" vertical="center"/>
      <protection locked="0"/>
    </xf>
    <xf numFmtId="49" fontId="22" fillId="0" borderId="10" xfId="0" applyNumberFormat="1" applyFont="1" applyBorder="1" applyAlignment="1" applyProtection="1">
      <alignment horizontal="center" vertical="center"/>
      <protection locked="0"/>
    </xf>
    <xf numFmtId="49" fontId="22" fillId="0" borderId="11" xfId="0" applyNumberFormat="1" applyFont="1" applyBorder="1" applyAlignment="1" applyProtection="1">
      <alignment horizontal="center" vertical="center"/>
      <protection locked="0"/>
    </xf>
    <xf numFmtId="49" fontId="22" fillId="0" borderId="18" xfId="0" applyNumberFormat="1" applyFont="1" applyBorder="1" applyAlignment="1" applyProtection="1">
      <alignment horizontal="center" vertical="center"/>
      <protection locked="0"/>
    </xf>
    <xf numFmtId="49" fontId="28" fillId="0" borderId="16" xfId="0" applyNumberFormat="1" applyFont="1" applyBorder="1" applyAlignment="1" applyProtection="1">
      <alignment horizontal="center" vertical="center"/>
      <protection locked="0"/>
    </xf>
    <xf numFmtId="49" fontId="22" fillId="0" borderId="29" xfId="0" applyNumberFormat="1" applyFont="1" applyBorder="1" applyAlignment="1" applyProtection="1">
      <alignment horizontal="center" vertical="center"/>
      <protection locked="0"/>
    </xf>
    <xf numFmtId="49" fontId="22" fillId="0" borderId="30" xfId="0" applyNumberFormat="1" applyFont="1" applyBorder="1" applyAlignment="1" applyProtection="1">
      <alignment horizontal="center" vertical="center"/>
      <protection locked="0"/>
    </xf>
    <xf numFmtId="49" fontId="22" fillId="9" borderId="16" xfId="0" applyNumberFormat="1" applyFont="1" applyFill="1" applyBorder="1" applyAlignment="1" applyProtection="1">
      <alignment horizontal="center" vertical="center"/>
      <protection locked="0"/>
    </xf>
    <xf numFmtId="49" fontId="22" fillId="0" borderId="0" xfId="0" applyNumberFormat="1" applyFont="1" applyAlignment="1" applyProtection="1">
      <alignment horizontal="center" vertical="center"/>
      <protection locked="0"/>
    </xf>
    <xf numFmtId="14" fontId="21" fillId="0" borderId="0" xfId="0" applyNumberFormat="1" applyFont="1"/>
    <xf numFmtId="49" fontId="29" fillId="0" borderId="5" xfId="0" quotePrefix="1" applyNumberFormat="1" applyFont="1" applyBorder="1" applyAlignment="1" applyProtection="1">
      <alignment horizontal="left" wrapText="1"/>
      <protection locked="0"/>
    </xf>
    <xf numFmtId="49" fontId="30" fillId="0" borderId="5" xfId="0" applyNumberFormat="1" applyFont="1" applyBorder="1" applyAlignment="1" applyProtection="1">
      <alignment horizontal="left" vertical="center" wrapText="1" indent="1"/>
      <protection locked="0"/>
    </xf>
    <xf numFmtId="4" fontId="22" fillId="0" borderId="0" xfId="0" applyNumberFormat="1" applyFont="1" applyProtection="1">
      <protection locked="0"/>
    </xf>
    <xf numFmtId="0" fontId="35" fillId="0" borderId="47" xfId="0" applyFont="1" applyBorder="1" applyAlignment="1">
      <alignment vertical="center" wrapText="1"/>
    </xf>
    <xf numFmtId="0" fontId="35" fillId="0" borderId="0" xfId="0" applyFont="1" applyAlignment="1">
      <alignment vertical="center" wrapText="1"/>
    </xf>
    <xf numFmtId="0" fontId="9" fillId="10" borderId="58" xfId="0" applyFont="1" applyFill="1" applyBorder="1" applyAlignment="1">
      <alignment horizontal="center" vertical="center" wrapText="1"/>
    </xf>
    <xf numFmtId="0" fontId="35" fillId="0" borderId="45" xfId="0" applyFont="1" applyBorder="1" applyAlignment="1">
      <alignment vertical="center" wrapText="1"/>
    </xf>
    <xf numFmtId="49" fontId="41" fillId="0" borderId="48" xfId="0" applyNumberFormat="1" applyFont="1" applyBorder="1" applyAlignment="1">
      <alignment horizontal="center" vertical="center" wrapText="1"/>
    </xf>
    <xf numFmtId="0" fontId="41" fillId="0" borderId="48" xfId="0" applyFont="1" applyBorder="1" applyAlignment="1">
      <alignment vertical="center" wrapText="1"/>
    </xf>
    <xf numFmtId="0" fontId="42" fillId="0" borderId="48" xfId="0" applyFont="1" applyBorder="1" applyAlignment="1">
      <alignment horizontal="center" vertical="center" wrapText="1"/>
    </xf>
    <xf numFmtId="14" fontId="41" fillId="0" borderId="48" xfId="0" applyNumberFormat="1" applyFont="1" applyBorder="1" applyAlignment="1">
      <alignment horizontal="center" vertical="center" wrapText="1"/>
    </xf>
    <xf numFmtId="0" fontId="41" fillId="0" borderId="48" xfId="0" applyFont="1" applyBorder="1" applyAlignment="1">
      <alignment horizontal="center" vertical="center" wrapText="1"/>
    </xf>
    <xf numFmtId="49" fontId="4" fillId="0" borderId="5" xfId="0" applyNumberFormat="1" applyFont="1" applyBorder="1" applyAlignment="1" applyProtection="1">
      <alignment horizontal="left" vertical="center" wrapText="1"/>
      <protection locked="0"/>
    </xf>
    <xf numFmtId="49" fontId="22" fillId="0" borderId="16" xfId="0" applyNumberFormat="1" applyFont="1" applyBorder="1" applyAlignment="1" applyProtection="1">
      <alignment horizontal="left" vertical="center" wrapText="1"/>
      <protection locked="0"/>
    </xf>
    <xf numFmtId="49" fontId="22" fillId="0" borderId="16" xfId="0" applyNumberFormat="1" applyFont="1" applyBorder="1" applyAlignment="1" applyProtection="1">
      <alignment horizontal="center"/>
      <protection locked="0"/>
    </xf>
    <xf numFmtId="4" fontId="22" fillId="0" borderId="16" xfId="0" applyNumberFormat="1" applyFont="1" applyBorder="1" applyAlignment="1" applyProtection="1">
      <alignment horizontal="center"/>
      <protection locked="0"/>
    </xf>
    <xf numFmtId="164" fontId="22" fillId="0" borderId="23" xfId="0" applyNumberFormat="1" applyFont="1" applyBorder="1" applyAlignment="1" applyProtection="1">
      <alignment horizontal="center"/>
      <protection locked="0"/>
    </xf>
    <xf numFmtId="4" fontId="26" fillId="0" borderId="0" xfId="0" applyNumberFormat="1" applyFont="1" applyAlignment="1" applyProtection="1">
      <alignment horizontal="center"/>
      <protection locked="0"/>
    </xf>
    <xf numFmtId="164" fontId="27" fillId="0" borderId="0" xfId="0" applyNumberFormat="1" applyFont="1" applyAlignment="1" applyProtection="1">
      <alignment horizontal="center"/>
      <protection locked="0"/>
    </xf>
    <xf numFmtId="49" fontId="22" fillId="0" borderId="16" xfId="0" applyNumberFormat="1" applyFont="1" applyBorder="1" applyAlignment="1" applyProtection="1">
      <alignment horizontal="left" wrapText="1"/>
      <protection locked="0"/>
    </xf>
    <xf numFmtId="49" fontId="22" fillId="0" borderId="16" xfId="0" quotePrefix="1" applyNumberFormat="1" applyFont="1" applyBorder="1" applyAlignment="1" applyProtection="1">
      <alignment horizontal="left" wrapText="1"/>
      <protection locked="0"/>
    </xf>
    <xf numFmtId="0" fontId="7" fillId="0" borderId="0" xfId="0" applyFont="1"/>
    <xf numFmtId="49" fontId="44" fillId="0" borderId="19" xfId="0" applyNumberFormat="1" applyFont="1" applyBorder="1" applyAlignment="1" applyProtection="1">
      <alignment horizontal="left" vertical="center" wrapText="1"/>
      <protection locked="0"/>
    </xf>
    <xf numFmtId="49" fontId="44" fillId="0" borderId="11" xfId="0" applyNumberFormat="1" applyFont="1" applyBorder="1" applyAlignment="1" applyProtection="1">
      <alignment horizontal="center"/>
      <protection locked="0"/>
    </xf>
    <xf numFmtId="1" fontId="44" fillId="0" borderId="11" xfId="0" applyNumberFormat="1" applyFont="1" applyBorder="1" applyAlignment="1" applyProtection="1">
      <alignment horizontal="center"/>
      <protection locked="0"/>
    </xf>
    <xf numFmtId="4" fontId="44" fillId="0" borderId="19" xfId="0" applyNumberFormat="1" applyFont="1" applyBorder="1" applyAlignment="1" applyProtection="1">
      <alignment horizontal="center"/>
      <protection locked="0"/>
    </xf>
    <xf numFmtId="164" fontId="44" fillId="0" borderId="25" xfId="0" applyNumberFormat="1" applyFont="1" applyBorder="1" applyAlignment="1" applyProtection="1">
      <alignment horizontal="center"/>
      <protection locked="0"/>
    </xf>
    <xf numFmtId="49" fontId="22" fillId="0" borderId="18" xfId="0" applyNumberFormat="1" applyFont="1" applyBorder="1" applyAlignment="1" applyProtection="1">
      <alignment horizontal="left" vertical="center" wrapText="1"/>
      <protection locked="0"/>
    </xf>
    <xf numFmtId="49" fontId="22" fillId="0" borderId="10" xfId="0" applyNumberFormat="1" applyFont="1" applyBorder="1" applyAlignment="1" applyProtection="1">
      <alignment horizontal="center"/>
      <protection locked="0"/>
    </xf>
    <xf numFmtId="4" fontId="22" fillId="0" borderId="18" xfId="0" applyNumberFormat="1" applyFont="1" applyBorder="1" applyAlignment="1" applyProtection="1">
      <alignment horizontal="center"/>
      <protection locked="0"/>
    </xf>
    <xf numFmtId="164" fontId="22" fillId="0" borderId="24" xfId="0" applyNumberFormat="1" applyFont="1" applyBorder="1" applyAlignment="1" applyProtection="1">
      <alignment horizontal="center"/>
      <protection locked="0"/>
    </xf>
    <xf numFmtId="164" fontId="28" fillId="0" borderId="23" xfId="0" applyNumberFormat="1" applyFont="1" applyBorder="1" applyAlignment="1" applyProtection="1">
      <alignment horizontal="center"/>
      <protection locked="0"/>
    </xf>
    <xf numFmtId="49" fontId="22" fillId="0" borderId="19" xfId="0" applyNumberFormat="1" applyFont="1" applyBorder="1" applyAlignment="1" applyProtection="1">
      <alignment horizontal="left" vertical="center" wrapText="1"/>
      <protection locked="0"/>
    </xf>
    <xf numFmtId="49" fontId="22" fillId="0" borderId="11" xfId="0" applyNumberFormat="1" applyFont="1" applyBorder="1" applyAlignment="1" applyProtection="1">
      <alignment horizontal="center"/>
      <protection locked="0"/>
    </xf>
    <xf numFmtId="4" fontId="22" fillId="0" borderId="19" xfId="0" applyNumberFormat="1" applyFont="1" applyBorder="1" applyAlignment="1" applyProtection="1">
      <alignment horizontal="center"/>
      <protection locked="0"/>
    </xf>
    <xf numFmtId="164" fontId="22" fillId="0" borderId="25" xfId="0" applyNumberFormat="1" applyFont="1" applyBorder="1" applyAlignment="1" applyProtection="1">
      <alignment horizontal="center"/>
      <protection locked="0"/>
    </xf>
    <xf numFmtId="49" fontId="4" fillId="0" borderId="16" xfId="0" applyNumberFormat="1" applyFont="1" applyBorder="1" applyAlignment="1" applyProtection="1">
      <alignment horizontal="left" vertical="center" wrapText="1"/>
      <protection locked="0"/>
    </xf>
    <xf numFmtId="49" fontId="4" fillId="0" borderId="5" xfId="0" applyNumberFormat="1" applyFont="1" applyBorder="1" applyAlignment="1" applyProtection="1">
      <alignment horizontal="left" wrapText="1"/>
      <protection locked="0"/>
    </xf>
    <xf numFmtId="49" fontId="47" fillId="0" borderId="5" xfId="0" applyNumberFormat="1" applyFont="1" applyBorder="1" applyAlignment="1" applyProtection="1">
      <alignment horizontal="left" wrapText="1"/>
      <protection locked="0"/>
    </xf>
    <xf numFmtId="49" fontId="22" fillId="0" borderId="16" xfId="0" quotePrefix="1" applyNumberFormat="1" applyFont="1" applyBorder="1" applyAlignment="1" applyProtection="1">
      <alignment horizontal="left" vertical="center" wrapText="1"/>
      <protection locked="0"/>
    </xf>
    <xf numFmtId="49" fontId="44" fillId="0" borderId="16" xfId="0" applyNumberFormat="1" applyFont="1" applyBorder="1" applyAlignment="1" applyProtection="1">
      <alignment horizontal="left" wrapText="1"/>
      <protection locked="0"/>
    </xf>
    <xf numFmtId="49" fontId="44" fillId="0" borderId="16" xfId="0" applyNumberFormat="1" applyFont="1" applyBorder="1" applyAlignment="1" applyProtection="1">
      <alignment horizontal="center"/>
      <protection locked="0"/>
    </xf>
    <xf numFmtId="1" fontId="44" fillId="0" borderId="20" xfId="0" applyNumberFormat="1" applyFont="1" applyBorder="1" applyAlignment="1" applyProtection="1">
      <alignment horizontal="center"/>
      <protection locked="0"/>
    </xf>
    <xf numFmtId="4" fontId="44" fillId="0" borderId="16" xfId="0" applyNumberFormat="1" applyFont="1" applyBorder="1" applyAlignment="1" applyProtection="1">
      <alignment horizontal="center"/>
      <protection locked="0"/>
    </xf>
    <xf numFmtId="164" fontId="44" fillId="0" borderId="23" xfId="0" applyNumberFormat="1" applyFont="1" applyBorder="1" applyAlignment="1" applyProtection="1">
      <alignment horizontal="center"/>
      <protection locked="0"/>
    </xf>
    <xf numFmtId="49" fontId="44" fillId="0" borderId="16" xfId="0" quotePrefix="1" applyNumberFormat="1" applyFont="1" applyBorder="1" applyAlignment="1" applyProtection="1">
      <alignment horizontal="left" wrapText="1"/>
      <protection locked="0"/>
    </xf>
    <xf numFmtId="49" fontId="45" fillId="0" borderId="1" xfId="0" applyNumberFormat="1" applyFont="1" applyBorder="1" applyAlignment="1" applyProtection="1">
      <alignment horizontal="center" vertical="center"/>
      <protection locked="0"/>
    </xf>
    <xf numFmtId="1" fontId="44" fillId="0" borderId="20" xfId="0" applyNumberFormat="1" applyFont="1" applyBorder="1" applyAlignment="1" applyProtection="1">
      <alignment horizontal="center" vertical="center"/>
      <protection locked="0"/>
    </xf>
    <xf numFmtId="1" fontId="44" fillId="0" borderId="21" xfId="0" applyNumberFormat="1" applyFont="1" applyBorder="1" applyAlignment="1" applyProtection="1">
      <alignment horizontal="center" vertical="center"/>
      <protection locked="0"/>
    </xf>
    <xf numFmtId="1" fontId="44" fillId="0" borderId="20" xfId="0" applyNumberFormat="1" applyFont="1" applyBorder="1" applyAlignment="1">
      <alignment horizontal="center" vertical="center"/>
    </xf>
    <xf numFmtId="1" fontId="44" fillId="0" borderId="10" xfId="0" applyNumberFormat="1" applyFont="1" applyBorder="1" applyAlignment="1">
      <alignment horizontal="center" vertical="center"/>
    </xf>
    <xf numFmtId="49" fontId="45" fillId="0" borderId="17" xfId="0" applyNumberFormat="1" applyFont="1" applyBorder="1" applyAlignment="1">
      <alignment vertical="center" wrapText="1"/>
    </xf>
    <xf numFmtId="1" fontId="44" fillId="0" borderId="11" xfId="0" applyNumberFormat="1" applyFont="1" applyBorder="1" applyAlignment="1">
      <alignment horizontal="center" vertical="center"/>
    </xf>
    <xf numFmtId="1" fontId="44" fillId="0" borderId="10" xfId="0" applyNumberFormat="1" applyFont="1" applyBorder="1" applyAlignment="1" applyProtection="1">
      <alignment horizontal="center" vertical="center"/>
      <protection locked="0"/>
    </xf>
    <xf numFmtId="49" fontId="45" fillId="0" borderId="17" xfId="0" applyNumberFormat="1" applyFont="1" applyBorder="1" applyAlignment="1" applyProtection="1">
      <alignment vertical="center" wrapText="1"/>
      <protection locked="0"/>
    </xf>
    <xf numFmtId="1" fontId="44" fillId="0" borderId="11" xfId="0" applyNumberFormat="1" applyFont="1" applyBorder="1" applyAlignment="1" applyProtection="1">
      <alignment horizontal="center" vertical="center"/>
      <protection locked="0"/>
    </xf>
    <xf numFmtId="49" fontId="45" fillId="0" borderId="0" xfId="0" applyNumberFormat="1" applyFont="1" applyAlignment="1" applyProtection="1">
      <alignment vertical="center" wrapText="1"/>
      <protection locked="0"/>
    </xf>
    <xf numFmtId="1" fontId="44" fillId="0" borderId="32" xfId="0" applyNumberFormat="1" applyFont="1" applyBorder="1" applyAlignment="1" applyProtection="1">
      <alignment horizontal="center" vertical="center"/>
      <protection locked="0"/>
    </xf>
    <xf numFmtId="1" fontId="45" fillId="0" borderId="20" xfId="0" applyNumberFormat="1" applyFont="1" applyBorder="1" applyAlignment="1" applyProtection="1">
      <alignment horizontal="center" vertical="center"/>
      <protection locked="0"/>
    </xf>
    <xf numFmtId="1" fontId="44" fillId="0" borderId="33" xfId="0" applyNumberFormat="1" applyFont="1" applyBorder="1" applyAlignment="1" applyProtection="1">
      <alignment horizontal="center" vertical="center"/>
      <protection locked="0"/>
    </xf>
    <xf numFmtId="49" fontId="44" fillId="0" borderId="16" xfId="0" applyNumberFormat="1" applyFont="1" applyBorder="1" applyAlignment="1" applyProtection="1">
      <alignment horizontal="center" vertical="center"/>
      <protection locked="0"/>
    </xf>
    <xf numFmtId="49" fontId="44" fillId="0" borderId="10" xfId="0" applyNumberFormat="1" applyFont="1" applyBorder="1" applyAlignment="1" applyProtection="1">
      <alignment horizontal="center" vertical="center"/>
      <protection locked="0"/>
    </xf>
    <xf numFmtId="1" fontId="44" fillId="0" borderId="34" xfId="0" applyNumberFormat="1" applyFont="1" applyBorder="1" applyAlignment="1" applyProtection="1">
      <alignment horizontal="center" vertical="center"/>
      <protection locked="0"/>
    </xf>
    <xf numFmtId="1" fontId="45" fillId="0" borderId="35" xfId="0" applyNumberFormat="1" applyFont="1" applyBorder="1" applyAlignment="1" applyProtection="1">
      <alignment horizontal="center" vertical="center"/>
      <protection locked="0"/>
    </xf>
    <xf numFmtId="1" fontId="44" fillId="0" borderId="10" xfId="0" applyNumberFormat="1" applyFont="1" applyBorder="1" applyAlignment="1" applyProtection="1">
      <alignment horizontal="center"/>
      <protection locked="0"/>
    </xf>
    <xf numFmtId="1" fontId="44" fillId="9" borderId="20" xfId="0" applyNumberFormat="1" applyFont="1" applyFill="1" applyBorder="1" applyAlignment="1" applyProtection="1">
      <alignment horizontal="center" vertical="center"/>
      <protection locked="0"/>
    </xf>
    <xf numFmtId="1" fontId="44" fillId="0" borderId="0" xfId="0" applyNumberFormat="1" applyFont="1" applyAlignment="1" applyProtection="1">
      <alignment horizontal="center" vertical="center"/>
      <protection locked="0"/>
    </xf>
    <xf numFmtId="49" fontId="22" fillId="0" borderId="21" xfId="0" applyNumberFormat="1" applyFont="1" applyBorder="1" applyAlignment="1" applyProtection="1">
      <alignment horizontal="left" vertical="center" wrapText="1"/>
      <protection locked="0"/>
    </xf>
    <xf numFmtId="164" fontId="30" fillId="0" borderId="62" xfId="0" applyNumberFormat="1" applyFont="1" applyBorder="1" applyAlignment="1" applyProtection="1">
      <alignment horizontal="left" wrapText="1"/>
      <protection locked="0"/>
    </xf>
    <xf numFmtId="164" fontId="30" fillId="0" borderId="63" xfId="0" applyNumberFormat="1" applyFont="1" applyBorder="1" applyAlignment="1" applyProtection="1">
      <alignment horizontal="center" wrapText="1"/>
      <protection locked="0"/>
    </xf>
    <xf numFmtId="49" fontId="22" fillId="0" borderId="8" xfId="0" applyNumberFormat="1" applyFont="1" applyBorder="1" applyAlignment="1" applyProtection="1">
      <alignment horizontal="left" wrapText="1"/>
      <protection locked="0"/>
    </xf>
    <xf numFmtId="49" fontId="49" fillId="0" borderId="5" xfId="0" quotePrefix="1" applyNumberFormat="1" applyFont="1" applyBorder="1" applyAlignment="1" applyProtection="1">
      <alignment horizontal="left" wrapText="1"/>
      <protection locked="0"/>
    </xf>
    <xf numFmtId="164" fontId="30" fillId="0" borderId="62" xfId="0" applyNumberFormat="1" applyFont="1" applyBorder="1" applyAlignment="1" applyProtection="1">
      <alignment horizontal="left" vertical="center" wrapText="1"/>
      <protection locked="0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32" fillId="0" borderId="41" xfId="0" applyFont="1" applyBorder="1" applyAlignment="1">
      <alignment vertical="top" wrapText="1"/>
    </xf>
    <xf numFmtId="0" fontId="32" fillId="0" borderId="42" xfId="0" applyFont="1" applyBorder="1" applyAlignment="1">
      <alignment vertical="top" wrapText="1"/>
    </xf>
    <xf numFmtId="0" fontId="32" fillId="0" borderId="43" xfId="0" applyFont="1" applyBorder="1" applyAlignment="1">
      <alignment vertical="top" wrapText="1"/>
    </xf>
    <xf numFmtId="0" fontId="33" fillId="0" borderId="44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45" xfId="0" applyFont="1" applyBorder="1" applyAlignment="1">
      <alignment horizontal="center" vertical="center" wrapText="1"/>
    </xf>
    <xf numFmtId="0" fontId="34" fillId="0" borderId="44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0" borderId="45" xfId="0" applyFont="1" applyBorder="1" applyAlignment="1">
      <alignment horizontal="center" vertical="center" wrapText="1"/>
    </xf>
    <xf numFmtId="0" fontId="35" fillId="0" borderId="49" xfId="0" applyFont="1" applyBorder="1" applyAlignment="1">
      <alignment vertical="center" wrapText="1"/>
    </xf>
    <xf numFmtId="0" fontId="36" fillId="0" borderId="41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36" fillId="0" borderId="43" xfId="0" applyFont="1" applyBorder="1" applyAlignment="1">
      <alignment horizontal="center" vertical="center" wrapText="1"/>
    </xf>
    <xf numFmtId="0" fontId="37" fillId="0" borderId="50" xfId="0" applyFont="1" applyBorder="1" applyAlignment="1">
      <alignment horizontal="center" vertical="center" wrapText="1"/>
    </xf>
    <xf numFmtId="0" fontId="37" fillId="0" borderId="51" xfId="0" applyFont="1" applyBorder="1" applyAlignment="1">
      <alignment horizontal="center" vertical="center" wrapText="1"/>
    </xf>
    <xf numFmtId="0" fontId="37" fillId="0" borderId="52" xfId="0" applyFont="1" applyBorder="1" applyAlignment="1">
      <alignment horizontal="center" vertical="center" wrapText="1"/>
    </xf>
    <xf numFmtId="0" fontId="35" fillId="0" borderId="53" xfId="0" applyFont="1" applyBorder="1" applyAlignment="1">
      <alignment vertical="center" wrapText="1"/>
    </xf>
    <xf numFmtId="0" fontId="38" fillId="10" borderId="41" xfId="0" applyFont="1" applyFill="1" applyBorder="1" applyAlignment="1">
      <alignment horizontal="center" vertical="center" wrapText="1"/>
    </xf>
    <xf numFmtId="0" fontId="38" fillId="10" borderId="42" xfId="0" applyFont="1" applyFill="1" applyBorder="1" applyAlignment="1">
      <alignment horizontal="center" vertical="center" wrapText="1"/>
    </xf>
    <xf numFmtId="0" fontId="38" fillId="10" borderId="43" xfId="0" applyFont="1" applyFill="1" applyBorder="1" applyAlignment="1">
      <alignment horizontal="center" vertical="center" wrapText="1"/>
    </xf>
    <xf numFmtId="0" fontId="38" fillId="10" borderId="44" xfId="0" applyFont="1" applyFill="1" applyBorder="1" applyAlignment="1">
      <alignment horizontal="center" vertical="center" wrapText="1"/>
    </xf>
    <xf numFmtId="0" fontId="38" fillId="10" borderId="0" xfId="0" applyFont="1" applyFill="1" applyAlignment="1">
      <alignment horizontal="center" vertical="center" wrapText="1"/>
    </xf>
    <xf numFmtId="0" fontId="38" fillId="10" borderId="45" xfId="0" applyFont="1" applyFill="1" applyBorder="1" applyAlignment="1">
      <alignment horizontal="center" vertical="center" wrapText="1"/>
    </xf>
    <xf numFmtId="0" fontId="38" fillId="10" borderId="50" xfId="0" applyFont="1" applyFill="1" applyBorder="1" applyAlignment="1">
      <alignment horizontal="center" vertical="center" wrapText="1"/>
    </xf>
    <xf numFmtId="0" fontId="38" fillId="10" borderId="51" xfId="0" applyFont="1" applyFill="1" applyBorder="1" applyAlignment="1">
      <alignment horizontal="center" vertical="center" wrapText="1"/>
    </xf>
    <xf numFmtId="0" fontId="38" fillId="10" borderId="52" xfId="0" applyFont="1" applyFill="1" applyBorder="1" applyAlignment="1">
      <alignment horizontal="center" vertical="center" wrapText="1"/>
    </xf>
    <xf numFmtId="0" fontId="39" fillId="0" borderId="41" xfId="0" applyFont="1" applyBorder="1" applyAlignment="1">
      <alignment vertical="center" wrapText="1"/>
    </xf>
    <xf numFmtId="0" fontId="39" fillId="0" borderId="42" xfId="0" applyFont="1" applyBorder="1" applyAlignment="1">
      <alignment vertical="center" wrapText="1"/>
    </xf>
    <xf numFmtId="0" fontId="39" fillId="0" borderId="43" xfId="0" applyFont="1" applyBorder="1" applyAlignment="1">
      <alignment vertical="center" wrapText="1"/>
    </xf>
    <xf numFmtId="0" fontId="39" fillId="0" borderId="44" xfId="0" applyFont="1" applyBorder="1" applyAlignment="1">
      <alignment vertical="center" wrapText="1"/>
    </xf>
    <xf numFmtId="0" fontId="39" fillId="0" borderId="0" xfId="0" applyFont="1" applyAlignment="1">
      <alignment vertical="center" wrapText="1"/>
    </xf>
    <xf numFmtId="0" fontId="39" fillId="0" borderId="45" xfId="0" applyFont="1" applyBorder="1" applyAlignment="1">
      <alignment vertical="center" wrapText="1"/>
    </xf>
    <xf numFmtId="0" fontId="40" fillId="0" borderId="44" xfId="0" applyFont="1" applyBorder="1" applyAlignment="1">
      <alignment vertical="center" wrapText="1"/>
    </xf>
    <xf numFmtId="0" fontId="40" fillId="0" borderId="0" xfId="0" applyFont="1" applyAlignment="1">
      <alignment vertical="center" wrapText="1"/>
    </xf>
    <xf numFmtId="0" fontId="40" fillId="0" borderId="45" xfId="0" applyFont="1" applyBorder="1" applyAlignment="1">
      <alignment vertical="center" wrapText="1"/>
    </xf>
    <xf numFmtId="0" fontId="40" fillId="0" borderId="46" xfId="0" applyFont="1" applyBorder="1" applyAlignment="1">
      <alignment vertical="center" wrapText="1"/>
    </xf>
    <xf numFmtId="0" fontId="40" fillId="0" borderId="47" xfId="0" applyFont="1" applyBorder="1" applyAlignment="1">
      <alignment vertical="center" wrapText="1"/>
    </xf>
    <xf numFmtId="0" fontId="40" fillId="0" borderId="48" xfId="0" applyFont="1" applyBorder="1" applyAlignment="1">
      <alignment vertical="center" wrapText="1"/>
    </xf>
    <xf numFmtId="0" fontId="35" fillId="0" borderId="42" xfId="0" applyFont="1" applyBorder="1" applyAlignment="1">
      <alignment vertical="center" wrapText="1"/>
    </xf>
    <xf numFmtId="0" fontId="38" fillId="10" borderId="54" xfId="0" applyFont="1" applyFill="1" applyBorder="1" applyAlignment="1">
      <alignment horizontal="center" vertical="center" wrapText="1"/>
    </xf>
    <xf numFmtId="0" fontId="38" fillId="10" borderId="55" xfId="0" applyFont="1" applyFill="1" applyBorder="1" applyAlignment="1">
      <alignment horizontal="center" vertical="center" wrapText="1"/>
    </xf>
    <xf numFmtId="0" fontId="38" fillId="10" borderId="56" xfId="0" applyFont="1" applyFill="1" applyBorder="1" applyAlignment="1">
      <alignment horizontal="center" vertical="center" wrapText="1"/>
    </xf>
    <xf numFmtId="0" fontId="38" fillId="10" borderId="46" xfId="0" applyFont="1" applyFill="1" applyBorder="1" applyAlignment="1">
      <alignment horizontal="center" vertical="center" wrapText="1"/>
    </xf>
    <xf numFmtId="0" fontId="38" fillId="10" borderId="47" xfId="0" applyFont="1" applyFill="1" applyBorder="1" applyAlignment="1">
      <alignment horizontal="center" vertical="center" wrapText="1"/>
    </xf>
    <xf numFmtId="0" fontId="38" fillId="10" borderId="48" xfId="0" applyFont="1" applyFill="1" applyBorder="1" applyAlignment="1">
      <alignment horizontal="center" vertical="center" wrapText="1"/>
    </xf>
    <xf numFmtId="0" fontId="40" fillId="0" borderId="41" xfId="0" applyFont="1" applyBorder="1" applyAlignment="1">
      <alignment vertical="center" wrapText="1"/>
    </xf>
    <xf numFmtId="0" fontId="40" fillId="0" borderId="42" xfId="0" applyFont="1" applyBorder="1" applyAlignment="1">
      <alignment vertical="center" wrapText="1"/>
    </xf>
    <xf numFmtId="0" fontId="40" fillId="0" borderId="43" xfId="0" applyFont="1" applyBorder="1" applyAlignment="1">
      <alignment vertical="center" wrapText="1"/>
    </xf>
    <xf numFmtId="0" fontId="39" fillId="0" borderId="44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39" fillId="0" borderId="45" xfId="0" applyFont="1" applyBorder="1" applyAlignment="1">
      <alignment horizontal="left" vertical="center" wrapText="1"/>
    </xf>
    <xf numFmtId="0" fontId="9" fillId="10" borderId="57" xfId="0" applyFont="1" applyFill="1" applyBorder="1" applyAlignment="1">
      <alignment horizontal="center" vertical="center" wrapText="1"/>
    </xf>
    <xf numFmtId="0" fontId="9" fillId="10" borderId="58" xfId="0" applyFont="1" applyFill="1" applyBorder="1" applyAlignment="1">
      <alignment horizontal="center" vertical="center" wrapText="1"/>
    </xf>
    <xf numFmtId="0" fontId="32" fillId="0" borderId="59" xfId="0" applyFont="1" applyBorder="1" applyAlignment="1">
      <alignment horizontal="center" vertical="center" wrapText="1"/>
    </xf>
    <xf numFmtId="0" fontId="32" fillId="0" borderId="60" xfId="0" applyFont="1" applyBorder="1" applyAlignment="1">
      <alignment horizontal="center" vertical="center" wrapText="1"/>
    </xf>
    <xf numFmtId="0" fontId="32" fillId="0" borderId="61" xfId="0" applyFont="1" applyBorder="1" applyAlignment="1">
      <alignment horizontal="center" vertical="center" wrapText="1"/>
    </xf>
    <xf numFmtId="0" fontId="41" fillId="0" borderId="57" xfId="0" applyFont="1" applyBorder="1" applyAlignment="1">
      <alignment horizontal="center" vertical="center" wrapText="1"/>
    </xf>
    <xf numFmtId="0" fontId="41" fillId="0" borderId="58" xfId="0" applyFont="1" applyBorder="1" applyAlignment="1">
      <alignment horizontal="center" vertical="center" wrapText="1"/>
    </xf>
    <xf numFmtId="49" fontId="22" fillId="0" borderId="0" xfId="0" applyNumberFormat="1" applyFont="1" applyAlignment="1">
      <alignment horizontal="left" wrapText="1"/>
    </xf>
    <xf numFmtId="49" fontId="22" fillId="0" borderId="0" xfId="0" applyNumberFormat="1" applyFont="1" applyAlignment="1">
      <alignment horizontal="left" vertical="center" wrapText="1"/>
    </xf>
    <xf numFmtId="49" fontId="23" fillId="0" borderId="0" xfId="0" applyNumberFormat="1" applyFont="1" applyAlignment="1">
      <alignment horizontal="left" vertical="center" wrapText="1"/>
    </xf>
    <xf numFmtId="49" fontId="23" fillId="0" borderId="0" xfId="0" applyNumberFormat="1" applyFont="1" applyAlignment="1">
      <alignment horizontal="left" wrapText="1"/>
    </xf>
    <xf numFmtId="49" fontId="28" fillId="0" borderId="0" xfId="0" applyNumberFormat="1" applyFont="1" applyAlignment="1">
      <alignment horizontal="left" wrapText="1"/>
    </xf>
    <xf numFmtId="49" fontId="28" fillId="0" borderId="1" xfId="0" applyNumberFormat="1" applyFont="1" applyBorder="1" applyAlignment="1" applyProtection="1">
      <alignment horizontal="center"/>
      <protection locked="0"/>
    </xf>
    <xf numFmtId="49" fontId="28" fillId="0" borderId="12" xfId="0" applyNumberFormat="1" applyFont="1" applyBorder="1" applyAlignment="1" applyProtection="1">
      <alignment horizontal="center"/>
      <protection locked="0"/>
    </xf>
    <xf numFmtId="49" fontId="28" fillId="0" borderId="13" xfId="0" applyNumberFormat="1" applyFont="1" applyBorder="1" applyAlignment="1" applyProtection="1">
      <alignment horizontal="center"/>
      <protection locked="0"/>
    </xf>
    <xf numFmtId="49" fontId="28" fillId="0" borderId="36" xfId="0" applyNumberFormat="1" applyFont="1" applyBorder="1" applyAlignment="1" applyProtection="1">
      <alignment horizontal="center" vertical="center" wrapText="1"/>
      <protection locked="0"/>
    </xf>
    <xf numFmtId="49" fontId="28" fillId="0" borderId="37" xfId="0" applyNumberFormat="1" applyFont="1" applyBorder="1" applyAlignment="1" applyProtection="1">
      <alignment horizontal="center" vertical="center" wrapText="1"/>
      <protection locked="0"/>
    </xf>
    <xf numFmtId="164" fontId="28" fillId="0" borderId="14" xfId="0" applyNumberFormat="1" applyFont="1" applyBorder="1" applyAlignment="1" applyProtection="1">
      <alignment horizontal="center" vertical="center" wrapText="1"/>
      <protection locked="0"/>
    </xf>
    <xf numFmtId="164" fontId="28" fillId="0" borderId="38" xfId="0" applyNumberFormat="1" applyFont="1" applyBorder="1" applyAlignment="1" applyProtection="1">
      <alignment horizontal="center" vertical="center" wrapText="1"/>
      <protection locked="0"/>
    </xf>
    <xf numFmtId="0" fontId="31" fillId="0" borderId="39" xfId="0" applyFont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49" fontId="44" fillId="0" borderId="5" xfId="0" quotePrefix="1" applyNumberFormat="1" applyFont="1" applyFill="1" applyBorder="1" applyAlignment="1" applyProtection="1">
      <alignment horizontal="left" vertical="center" wrapText="1"/>
      <protection locked="0"/>
    </xf>
    <xf numFmtId="49" fontId="44" fillId="0" borderId="16" xfId="0" applyNumberFormat="1" applyFont="1" applyFill="1" applyBorder="1" applyAlignment="1" applyProtection="1">
      <alignment horizontal="center" vertical="center"/>
      <protection locked="0"/>
    </xf>
    <xf numFmtId="1" fontId="44" fillId="0" borderId="20" xfId="0" applyNumberFormat="1" applyFont="1" applyFill="1" applyBorder="1" applyAlignment="1" applyProtection="1">
      <alignment horizontal="center" vertical="center"/>
      <protection locked="0"/>
    </xf>
    <xf numFmtId="4" fontId="44" fillId="0" borderId="16" xfId="0" applyNumberFormat="1" applyFont="1" applyFill="1" applyBorder="1" applyAlignment="1" applyProtection="1">
      <alignment horizontal="center" vertical="center"/>
      <protection locked="0"/>
    </xf>
    <xf numFmtId="164" fontId="44" fillId="0" borderId="23" xfId="0" applyNumberFormat="1" applyFont="1" applyFill="1" applyBorder="1" applyAlignment="1" applyProtection="1">
      <alignment horizontal="center" vertical="center"/>
      <protection locked="0"/>
    </xf>
    <xf numFmtId="164" fontId="44" fillId="0" borderId="0" xfId="0" applyNumberFormat="1" applyFont="1" applyFill="1" applyAlignment="1" applyProtection="1">
      <alignment horizontal="center"/>
      <protection locked="0"/>
    </xf>
    <xf numFmtId="4" fontId="44" fillId="0" borderId="0" xfId="0" applyNumberFormat="1" applyFont="1" applyFill="1" applyAlignment="1" applyProtection="1">
      <alignment horizontal="center"/>
      <protection locked="0"/>
    </xf>
    <xf numFmtId="0" fontId="44" fillId="0" borderId="0" xfId="0" applyFont="1" applyFill="1" applyProtection="1">
      <protection locked="0"/>
    </xf>
  </cellXfs>
  <cellStyles count="18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al" xfId="0" builtinId="0" customBuiltin="1"/>
    <cellStyle name="Note" xfId="14" xr:uid="{00000000-0005-0000-0000-00000E000000}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410454</xdr:colOff>
      <xdr:row>0</xdr:row>
      <xdr:rowOff>104838</xdr:rowOff>
    </xdr:from>
    <xdr:to>
      <xdr:col>5</xdr:col>
      <xdr:colOff>411235</xdr:colOff>
      <xdr:row>2</xdr:row>
      <xdr:rowOff>369278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DD0F96D-06FE-4BF7-B467-947872DA66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2023" y="104838"/>
          <a:ext cx="2503658" cy="10205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520212</xdr:colOff>
      <xdr:row>12</xdr:row>
      <xdr:rowOff>7327</xdr:rowOff>
    </xdr:from>
    <xdr:to>
      <xdr:col>6</xdr:col>
      <xdr:colOff>323118</xdr:colOff>
      <xdr:row>15</xdr:row>
      <xdr:rowOff>83527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0DB46113-9FA2-0BEE-FA9E-5252D8A79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6020" y="4696558"/>
          <a:ext cx="2264752" cy="9114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3967480</xdr:colOff>
      <xdr:row>260</xdr:row>
      <xdr:rowOff>0</xdr:rowOff>
    </xdr:from>
    <xdr:to>
      <xdr:col>2</xdr:col>
      <xdr:colOff>30480</xdr:colOff>
      <xdr:row>262</xdr:row>
      <xdr:rowOff>0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C85A817B-68C3-41FF-A075-19077C5ECE1C}"/>
            </a:ext>
          </a:extLst>
        </xdr:cNvPr>
        <xdr:cNvSpPr/>
      </xdr:nvSpPr>
      <xdr:spPr>
        <a:xfrm>
          <a:off x="4281805" y="47977425"/>
          <a:ext cx="177800" cy="4953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6"/>
  <sheetViews>
    <sheetView view="pageBreakPreview" topLeftCell="A19" zoomScale="130" zoomScaleNormal="55" zoomScaleSheetLayoutView="130" workbookViewId="0">
      <selection activeCell="C32" sqref="C32"/>
    </sheetView>
  </sheetViews>
  <sheetFormatPr baseColWidth="10" defaultRowHeight="13.8"/>
  <cols>
    <col min="4" max="4" width="10.3984375" customWidth="1"/>
    <col min="7" max="7" width="26.69921875" customWidth="1"/>
  </cols>
  <sheetData>
    <row r="1" spans="1:7" ht="14.4" thickBot="1"/>
    <row r="2" spans="1:7" ht="45">
      <c r="A2" s="173"/>
      <c r="B2" s="174"/>
      <c r="C2" s="174"/>
      <c r="D2" s="174"/>
      <c r="E2" s="174"/>
      <c r="F2" s="174"/>
      <c r="G2" s="175"/>
    </row>
    <row r="3" spans="1:7" ht="31.2" customHeight="1">
      <c r="A3" s="176"/>
      <c r="B3" s="177"/>
      <c r="C3" s="177"/>
      <c r="D3" s="177"/>
      <c r="E3" s="177"/>
      <c r="F3" s="177"/>
      <c r="G3" s="178"/>
    </row>
    <row r="4" spans="1:7" ht="104.25" customHeight="1">
      <c r="A4" s="179" t="s">
        <v>154</v>
      </c>
      <c r="B4" s="180"/>
      <c r="C4" s="180"/>
      <c r="D4" s="180"/>
      <c r="E4" s="180"/>
      <c r="F4" s="180"/>
      <c r="G4" s="181"/>
    </row>
    <row r="5" spans="1:7">
      <c r="A5" s="176"/>
      <c r="B5" s="177"/>
      <c r="C5" s="177"/>
      <c r="D5" s="177"/>
      <c r="E5" s="177"/>
      <c r="F5" s="177"/>
      <c r="G5" s="178"/>
    </row>
    <row r="6" spans="1:7" ht="28.2" customHeight="1">
      <c r="A6" s="179" t="s">
        <v>155</v>
      </c>
      <c r="B6" s="180"/>
      <c r="C6" s="180"/>
      <c r="D6" s="180"/>
      <c r="E6" s="180"/>
      <c r="F6" s="180"/>
      <c r="G6" s="181"/>
    </row>
    <row r="7" spans="1:7" ht="19.95" customHeight="1" thickBot="1">
      <c r="A7" s="170"/>
      <c r="B7" s="171"/>
      <c r="C7" s="171"/>
      <c r="D7" s="171"/>
      <c r="E7" s="171"/>
      <c r="F7" s="171"/>
      <c r="G7" s="172"/>
    </row>
    <row r="8" spans="1:7" ht="14.4" thickBot="1">
      <c r="A8" s="100"/>
      <c r="B8" s="182"/>
      <c r="C8" s="182"/>
      <c r="D8" s="182"/>
      <c r="E8" s="182"/>
      <c r="F8" s="182"/>
      <c r="G8" s="182"/>
    </row>
    <row r="9" spans="1:7" ht="34.950000000000003" customHeight="1">
      <c r="A9" s="183" t="s">
        <v>141</v>
      </c>
      <c r="B9" s="184"/>
      <c r="C9" s="184"/>
      <c r="D9" s="184"/>
      <c r="E9" s="184"/>
      <c r="F9" s="184"/>
      <c r="G9" s="185"/>
    </row>
    <row r="10" spans="1:7" ht="33.6" customHeight="1" thickBot="1">
      <c r="A10" s="186" t="s">
        <v>156</v>
      </c>
      <c r="B10" s="187"/>
      <c r="C10" s="187"/>
      <c r="D10" s="187"/>
      <c r="E10" s="187"/>
      <c r="F10" s="187"/>
      <c r="G10" s="188"/>
    </row>
    <row r="11" spans="1:7" ht="15" customHeight="1" thickBot="1">
      <c r="A11" s="100"/>
      <c r="B11" s="189"/>
      <c r="C11" s="189"/>
      <c r="D11" s="189"/>
      <c r="E11" s="189"/>
      <c r="F11" s="189"/>
      <c r="G11" s="189"/>
    </row>
    <row r="12" spans="1:7" ht="15" customHeight="1">
      <c r="A12" s="190" t="s">
        <v>142</v>
      </c>
      <c r="B12" s="191"/>
      <c r="C12" s="192"/>
      <c r="D12" s="199"/>
      <c r="E12" s="200"/>
      <c r="F12" s="200"/>
      <c r="G12" s="201"/>
    </row>
    <row r="13" spans="1:7" ht="36.6" customHeight="1">
      <c r="A13" s="193"/>
      <c r="B13" s="194"/>
      <c r="C13" s="195"/>
      <c r="D13" s="202"/>
      <c r="E13" s="203"/>
      <c r="F13" s="203"/>
      <c r="G13" s="204"/>
    </row>
    <row r="14" spans="1:7" ht="15" customHeight="1">
      <c r="A14" s="193"/>
      <c r="B14" s="194"/>
      <c r="C14" s="195"/>
      <c r="D14" s="205"/>
      <c r="E14" s="206"/>
      <c r="F14" s="206"/>
      <c r="G14" s="207"/>
    </row>
    <row r="15" spans="1:7" ht="15.6" customHeight="1">
      <c r="A15" s="193"/>
      <c r="B15" s="194"/>
      <c r="C15" s="195"/>
      <c r="D15" s="205"/>
      <c r="E15" s="206"/>
      <c r="F15" s="206"/>
      <c r="G15" s="207"/>
    </row>
    <row r="16" spans="1:7" ht="17.399999999999999" customHeight="1" thickBot="1">
      <c r="A16" s="196"/>
      <c r="B16" s="197"/>
      <c r="C16" s="198"/>
      <c r="D16" s="208"/>
      <c r="E16" s="209"/>
      <c r="F16" s="209"/>
      <c r="G16" s="210"/>
    </row>
    <row r="17" spans="1:7" ht="17.399999999999999" customHeight="1">
      <c r="A17" s="212" t="s">
        <v>143</v>
      </c>
      <c r="B17" s="213"/>
      <c r="C17" s="214"/>
      <c r="D17" s="218"/>
      <c r="E17" s="219"/>
      <c r="F17" s="219"/>
      <c r="G17" s="220"/>
    </row>
    <row r="18" spans="1:7" ht="17.399999999999999" customHeight="1">
      <c r="A18" s="193"/>
      <c r="B18" s="194"/>
      <c r="C18" s="195"/>
      <c r="D18" s="221" t="s">
        <v>157</v>
      </c>
      <c r="E18" s="222"/>
      <c r="F18" s="222"/>
      <c r="G18" s="223"/>
    </row>
    <row r="19" spans="1:7" ht="15.6" customHeight="1">
      <c r="A19" s="193"/>
      <c r="B19" s="194"/>
      <c r="C19" s="195"/>
      <c r="D19" s="221"/>
      <c r="E19" s="222"/>
      <c r="F19" s="222"/>
      <c r="G19" s="223"/>
    </row>
    <row r="20" spans="1:7" ht="15" customHeight="1">
      <c r="A20" s="193"/>
      <c r="B20" s="194"/>
      <c r="C20" s="195"/>
      <c r="D20" s="221"/>
      <c r="E20" s="222"/>
      <c r="F20" s="222"/>
      <c r="G20" s="223"/>
    </row>
    <row r="21" spans="1:7" ht="15.6" customHeight="1">
      <c r="A21" s="193"/>
      <c r="B21" s="194"/>
      <c r="C21" s="195"/>
      <c r="D21" s="221"/>
      <c r="E21" s="222"/>
      <c r="F21" s="222"/>
      <c r="G21" s="223"/>
    </row>
    <row r="22" spans="1:7" ht="15" customHeight="1">
      <c r="A22" s="193"/>
      <c r="B22" s="194"/>
      <c r="C22" s="195"/>
      <c r="D22" s="221"/>
      <c r="E22" s="222"/>
      <c r="F22" s="222"/>
      <c r="G22" s="223"/>
    </row>
    <row r="23" spans="1:7" ht="15" customHeight="1" thickBot="1">
      <c r="A23" s="215"/>
      <c r="B23" s="216"/>
      <c r="C23" s="217"/>
      <c r="D23" s="208"/>
      <c r="E23" s="209"/>
      <c r="F23" s="209"/>
      <c r="G23" s="210"/>
    </row>
    <row r="24" spans="1:7" ht="15.6" customHeight="1">
      <c r="A24" s="190" t="s">
        <v>144</v>
      </c>
      <c r="B24" s="191"/>
      <c r="C24" s="192"/>
      <c r="D24" s="199" t="s">
        <v>145</v>
      </c>
      <c r="E24" s="200"/>
      <c r="F24" s="200"/>
      <c r="G24" s="201"/>
    </row>
    <row r="25" spans="1:7" ht="15" customHeight="1">
      <c r="A25" s="193"/>
      <c r="B25" s="194"/>
      <c r="C25" s="195"/>
      <c r="D25" s="205" t="s">
        <v>146</v>
      </c>
      <c r="E25" s="206"/>
      <c r="F25" s="206"/>
      <c r="G25" s="207"/>
    </row>
    <row r="26" spans="1:7" ht="15" customHeight="1">
      <c r="A26" s="193"/>
      <c r="B26" s="194"/>
      <c r="C26" s="195"/>
      <c r="D26" s="205" t="s">
        <v>147</v>
      </c>
      <c r="E26" s="206"/>
      <c r="F26" s="206"/>
      <c r="G26" s="207"/>
    </row>
    <row r="27" spans="1:7" ht="25.95" customHeight="1" thickBot="1">
      <c r="A27" s="215"/>
      <c r="B27" s="216"/>
      <c r="C27" s="217"/>
      <c r="D27" s="208" t="s">
        <v>148</v>
      </c>
      <c r="E27" s="209"/>
      <c r="F27" s="209"/>
      <c r="G27" s="210"/>
    </row>
    <row r="28" spans="1:7" ht="15" customHeight="1" thickBot="1">
      <c r="A28" s="101"/>
      <c r="B28" s="211"/>
      <c r="C28" s="211"/>
      <c r="D28" s="211"/>
      <c r="E28" s="211"/>
      <c r="F28" s="211"/>
      <c r="G28" s="211"/>
    </row>
    <row r="29" spans="1:7" ht="15" customHeight="1" thickBot="1">
      <c r="A29" s="224" t="s">
        <v>149</v>
      </c>
      <c r="B29" s="225"/>
      <c r="C29" s="102" t="s">
        <v>150</v>
      </c>
      <c r="D29" s="102" t="s">
        <v>151</v>
      </c>
      <c r="E29" s="102" t="s">
        <v>152</v>
      </c>
      <c r="F29" s="103"/>
      <c r="G29" s="226" t="s">
        <v>153</v>
      </c>
    </row>
    <row r="30" spans="1:7" ht="14.4" thickBot="1">
      <c r="A30" s="229">
        <v>0</v>
      </c>
      <c r="B30" s="230"/>
      <c r="C30" s="104" t="s">
        <v>330</v>
      </c>
      <c r="D30" s="105"/>
      <c r="E30" s="106"/>
      <c r="F30" s="103"/>
      <c r="G30" s="227"/>
    </row>
    <row r="31" spans="1:7" ht="15" customHeight="1" thickBot="1">
      <c r="A31" s="229"/>
      <c r="B31" s="230"/>
      <c r="C31" s="107"/>
      <c r="D31" s="105"/>
      <c r="E31" s="108"/>
      <c r="F31" s="103"/>
      <c r="G31" s="227"/>
    </row>
    <row r="32" spans="1:7" ht="14.4" thickBot="1">
      <c r="A32" s="229"/>
      <c r="B32" s="230"/>
      <c r="C32" s="108"/>
      <c r="D32" s="105"/>
      <c r="E32" s="108"/>
      <c r="F32" s="103"/>
      <c r="G32" s="227"/>
    </row>
    <row r="33" spans="1:7" ht="14.4" thickBot="1">
      <c r="A33" s="229"/>
      <c r="B33" s="230"/>
      <c r="C33" s="108"/>
      <c r="D33" s="105"/>
      <c r="E33" s="108"/>
      <c r="F33" s="103"/>
      <c r="G33" s="227"/>
    </row>
    <row r="34" spans="1:7" ht="14.4" thickBot="1">
      <c r="A34" s="229"/>
      <c r="B34" s="230"/>
      <c r="C34" s="108"/>
      <c r="D34" s="105"/>
      <c r="E34" s="108"/>
      <c r="F34" s="103"/>
      <c r="G34" s="228"/>
    </row>
    <row r="48" spans="1:7" ht="24" customHeight="1"/>
    <row r="51" ht="24" customHeight="1"/>
    <row r="53" customFormat="1" ht="105.75" customHeight="1"/>
    <row r="56" ht="105.75" customHeight="1"/>
  </sheetData>
  <mergeCells count="33">
    <mergeCell ref="A29:B29"/>
    <mergeCell ref="G29:G34"/>
    <mergeCell ref="A30:B30"/>
    <mergeCell ref="A31:B31"/>
    <mergeCell ref="A32:B32"/>
    <mergeCell ref="A33:B33"/>
    <mergeCell ref="A34:B34"/>
    <mergeCell ref="B28:G28"/>
    <mergeCell ref="A17:C23"/>
    <mergeCell ref="D17:G17"/>
    <mergeCell ref="D23:G23"/>
    <mergeCell ref="D18:G22"/>
    <mergeCell ref="A24:C27"/>
    <mergeCell ref="D24:G24"/>
    <mergeCell ref="D25:G25"/>
    <mergeCell ref="D26:G26"/>
    <mergeCell ref="D27:G27"/>
    <mergeCell ref="B8:G8"/>
    <mergeCell ref="A9:G9"/>
    <mergeCell ref="A10:G10"/>
    <mergeCell ref="B11:G11"/>
    <mergeCell ref="A12:C16"/>
    <mergeCell ref="D12:G12"/>
    <mergeCell ref="D13:G13"/>
    <mergeCell ref="D14:G14"/>
    <mergeCell ref="D15:G15"/>
    <mergeCell ref="D16:G16"/>
    <mergeCell ref="A7:G7"/>
    <mergeCell ref="A2:G2"/>
    <mergeCell ref="A3:G3"/>
    <mergeCell ref="A4:G4"/>
    <mergeCell ref="A5:G5"/>
    <mergeCell ref="A6:G6"/>
  </mergeCells>
  <pageMargins left="0.08" right="0.09" top="0.44" bottom="0.43" header="0.36" footer="0.3"/>
  <pageSetup paperSize="9" firstPageNumber="2" fitToHeight="0" pageOrder="overThenDown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8"/>
  <sheetViews>
    <sheetView view="pageBreakPreview" zoomScale="115" zoomScaleNormal="100" zoomScaleSheetLayoutView="115" zoomScalePageLayoutView="115" workbookViewId="0">
      <selection activeCell="A13" sqref="A13:D13"/>
    </sheetView>
  </sheetViews>
  <sheetFormatPr baseColWidth="10" defaultColWidth="10.5" defaultRowHeight="13.2"/>
  <cols>
    <col min="1" max="1" width="52.5" style="1" customWidth="1"/>
    <col min="2" max="2" width="6.19921875" style="1" customWidth="1"/>
    <col min="3" max="3" width="13.8984375" style="1" customWidth="1"/>
    <col min="4" max="4" width="10.3984375" style="1" customWidth="1"/>
    <col min="5" max="16384" width="10.5" style="1"/>
  </cols>
  <sheetData>
    <row r="1" spans="1:4">
      <c r="A1" s="6" t="s">
        <v>0</v>
      </c>
      <c r="B1" s="7"/>
      <c r="C1" s="4"/>
      <c r="D1" s="5"/>
    </row>
    <row r="2" spans="1:4">
      <c r="A2" s="2"/>
      <c r="B2" s="3"/>
      <c r="C2" s="4"/>
      <c r="D2" s="5"/>
    </row>
    <row r="3" spans="1:4">
      <c r="A3" s="6" t="s">
        <v>1</v>
      </c>
      <c r="B3" s="7"/>
      <c r="C3" s="4"/>
      <c r="D3" s="5"/>
    </row>
    <row r="4" spans="1:4">
      <c r="A4" s="2"/>
      <c r="B4" s="3"/>
      <c r="C4" s="4"/>
      <c r="D4" s="5"/>
    </row>
    <row r="5" spans="1:4" ht="25.5" customHeight="1">
      <c r="A5" s="231" t="s">
        <v>2</v>
      </c>
      <c r="B5" s="231"/>
      <c r="C5" s="231"/>
      <c r="D5" s="231"/>
    </row>
    <row r="6" spans="1:4">
      <c r="A6" s="2"/>
      <c r="B6" s="3"/>
      <c r="C6" s="4"/>
      <c r="D6" s="5"/>
    </row>
    <row r="7" spans="1:4" ht="25.5" customHeight="1">
      <c r="A7" s="232" t="s">
        <v>3</v>
      </c>
      <c r="B7" s="232"/>
      <c r="C7" s="232"/>
      <c r="D7" s="232"/>
    </row>
    <row r="8" spans="1:4">
      <c r="A8" s="2"/>
      <c r="B8" s="3"/>
      <c r="C8" s="4"/>
      <c r="D8" s="5"/>
    </row>
    <row r="9" spans="1:4" ht="12.75" customHeight="1">
      <c r="A9" s="231" t="s">
        <v>4</v>
      </c>
      <c r="B9" s="231"/>
      <c r="C9" s="231"/>
      <c r="D9" s="231"/>
    </row>
    <row r="10" spans="1:4">
      <c r="A10" s="2"/>
      <c r="B10" s="3"/>
      <c r="C10" s="4"/>
      <c r="D10" s="5"/>
    </row>
    <row r="11" spans="1:4" ht="12.75" customHeight="1">
      <c r="A11" s="231" t="s">
        <v>5</v>
      </c>
      <c r="B11" s="235"/>
      <c r="C11" s="231"/>
      <c r="D11" s="231"/>
    </row>
    <row r="12" spans="1:4">
      <c r="A12" s="2"/>
      <c r="B12" s="3"/>
      <c r="C12" s="2"/>
      <c r="D12" s="8"/>
    </row>
    <row r="13" spans="1:4" ht="25.5" customHeight="1">
      <c r="A13" s="231" t="s">
        <v>6</v>
      </c>
      <c r="B13" s="231"/>
      <c r="C13" s="231"/>
      <c r="D13" s="231"/>
    </row>
    <row r="14" spans="1:4">
      <c r="A14" s="2"/>
      <c r="B14" s="3"/>
      <c r="C14" s="4"/>
      <c r="D14" s="5"/>
    </row>
    <row r="15" spans="1:4">
      <c r="A15" s="2"/>
      <c r="B15" s="3"/>
      <c r="C15" s="4"/>
      <c r="D15" s="5"/>
    </row>
    <row r="16" spans="1:4" ht="12.75" customHeight="1">
      <c r="A16" s="234" t="s">
        <v>7</v>
      </c>
      <c r="B16" s="234"/>
      <c r="C16" s="234"/>
      <c r="D16" s="234"/>
    </row>
    <row r="17" spans="1:4">
      <c r="A17" s="2"/>
      <c r="B17" s="3"/>
      <c r="C17" s="4"/>
      <c r="D17" s="5"/>
    </row>
    <row r="18" spans="1:4">
      <c r="A18" s="2"/>
      <c r="B18" s="3"/>
      <c r="C18" s="4"/>
      <c r="D18" s="5"/>
    </row>
    <row r="19" spans="1:4">
      <c r="A19" s="6" t="s">
        <v>8</v>
      </c>
      <c r="B19" s="7"/>
      <c r="C19" s="4"/>
      <c r="D19" s="5"/>
    </row>
    <row r="20" spans="1:4" ht="25.5" customHeight="1">
      <c r="A20" s="231" t="s">
        <v>9</v>
      </c>
      <c r="B20" s="231"/>
      <c r="C20" s="231"/>
      <c r="D20" s="231"/>
    </row>
    <row r="21" spans="1:4" ht="12.75" customHeight="1">
      <c r="A21" s="2"/>
      <c r="B21" s="2"/>
      <c r="C21" s="2"/>
      <c r="D21" s="2"/>
    </row>
    <row r="22" spans="1:4" ht="25.5" customHeight="1">
      <c r="A22" s="232" t="s">
        <v>10</v>
      </c>
      <c r="B22" s="233"/>
      <c r="C22" s="232"/>
      <c r="D22" s="232"/>
    </row>
    <row r="23" spans="1:4" ht="12.75" customHeight="1">
      <c r="A23" s="2"/>
      <c r="B23" s="2"/>
      <c r="C23" s="2"/>
      <c r="D23" s="2"/>
    </row>
    <row r="24" spans="1:4" ht="25.5" customHeight="1">
      <c r="A24" s="232" t="s">
        <v>11</v>
      </c>
      <c r="B24" s="232"/>
      <c r="C24" s="232"/>
      <c r="D24" s="232"/>
    </row>
    <row r="25" spans="1:4" ht="12.75" customHeight="1">
      <c r="A25" s="2"/>
      <c r="B25" s="2"/>
      <c r="C25" s="2"/>
      <c r="D25" s="2"/>
    </row>
    <row r="26" spans="1:4" ht="25.5" customHeight="1">
      <c r="A26" s="232" t="s">
        <v>12</v>
      </c>
      <c r="B26" s="232"/>
      <c r="C26" s="232"/>
      <c r="D26" s="232"/>
    </row>
    <row r="38" spans="3:3">
      <c r="C38" s="96"/>
    </row>
  </sheetData>
  <mergeCells count="10">
    <mergeCell ref="A20:D20"/>
    <mergeCell ref="A22:D22"/>
    <mergeCell ref="A24:D24"/>
    <mergeCell ref="A26:D26"/>
    <mergeCell ref="A5:D5"/>
    <mergeCell ref="A7:D7"/>
    <mergeCell ref="A9:D9"/>
    <mergeCell ref="A16:D16"/>
    <mergeCell ref="A11:D11"/>
    <mergeCell ref="A13:D13"/>
  </mergeCells>
  <pageMargins left="0.70866141732283472" right="0.70866141732283472" top="0.74803149606299213" bottom="0.74803149606299213" header="0.31496062992125984" footer="0.31496062992125984"/>
  <pageSetup paperSize="9" scale="97" firstPageNumber="2" fitToHeight="0" pageOrder="overThenDown" orientation="portrait" useFirstPageNumber="1" r:id="rId1"/>
  <headerFooter alignWithMargins="0">
    <oddHeader>&amp;LINRAE&amp;R&amp;6DCE - DPGF lot 14 EL CFA SSI -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L597"/>
  <sheetViews>
    <sheetView tabSelected="1" view="pageBreakPreview" topLeftCell="A334" zoomScale="130" zoomScaleNormal="130" zoomScaleSheetLayoutView="130" zoomScalePageLayoutView="160" workbookViewId="0">
      <selection activeCell="A323" sqref="A323:XFD323"/>
    </sheetView>
  </sheetViews>
  <sheetFormatPr baseColWidth="10" defaultColWidth="10.5" defaultRowHeight="13.2"/>
  <cols>
    <col min="1" max="1" width="6.09765625" style="9" customWidth="1"/>
    <col min="2" max="2" width="55.8984375" style="58" customWidth="1"/>
    <col min="3" max="3" width="6.3984375" style="95" customWidth="1"/>
    <col min="4" max="4" width="5.09765625" style="163" customWidth="1"/>
    <col min="5" max="5" width="10.5" style="86" customWidth="1"/>
    <col min="6" max="6" width="10.69921875" style="78" bestFit="1" customWidth="1"/>
    <col min="7" max="7" width="10.5" style="19" customWidth="1"/>
    <col min="8" max="8" width="10.5" style="20" customWidth="1"/>
    <col min="9" max="16384" width="10.5" style="9"/>
  </cols>
  <sheetData>
    <row r="1" spans="2:8" s="10" customFormat="1" ht="12.75" customHeight="1">
      <c r="B1" s="239" t="s">
        <v>13</v>
      </c>
      <c r="C1" s="87"/>
      <c r="D1" s="236"/>
      <c r="E1" s="237"/>
      <c r="F1" s="238"/>
      <c r="G1" s="11"/>
      <c r="H1" s="12"/>
    </row>
    <row r="2" spans="2:8" s="10" customFormat="1" ht="12.75" customHeight="1">
      <c r="B2" s="240"/>
      <c r="C2" s="87" t="s">
        <v>15</v>
      </c>
      <c r="D2" s="143" t="s">
        <v>14</v>
      </c>
      <c r="E2" s="69" t="s">
        <v>16</v>
      </c>
      <c r="F2" s="69" t="s">
        <v>17</v>
      </c>
      <c r="G2" s="11"/>
      <c r="H2" s="12"/>
    </row>
    <row r="3" spans="2:8" ht="40.799999999999997">
      <c r="B3" s="48" t="s">
        <v>35</v>
      </c>
      <c r="C3" s="45"/>
      <c r="D3" s="144"/>
      <c r="E3" s="47"/>
      <c r="F3" s="70"/>
      <c r="G3" s="9"/>
      <c r="H3" s="9"/>
    </row>
    <row r="4" spans="2:8" ht="8.25" customHeight="1">
      <c r="B4" s="49"/>
      <c r="C4" s="45"/>
      <c r="D4" s="145"/>
      <c r="E4" s="47"/>
      <c r="F4" s="70"/>
      <c r="G4" s="13"/>
      <c r="H4" s="14"/>
    </row>
    <row r="5" spans="2:8" ht="13.8">
      <c r="B5" s="50" t="s">
        <v>316</v>
      </c>
      <c r="C5" s="45"/>
      <c r="D5" s="144" t="s">
        <v>20</v>
      </c>
      <c r="E5" s="47"/>
      <c r="F5" s="70"/>
      <c r="G5" s="13"/>
      <c r="H5" s="14"/>
    </row>
    <row r="6" spans="2:8" ht="11.25" customHeight="1">
      <c r="B6" s="50"/>
      <c r="C6" s="45"/>
      <c r="D6" s="144"/>
      <c r="E6" s="47"/>
      <c r="F6" s="70"/>
      <c r="G6" s="13"/>
      <c r="H6" s="14"/>
    </row>
    <row r="7" spans="2:8" ht="21" customHeight="1">
      <c r="B7" s="50" t="s">
        <v>160</v>
      </c>
      <c r="C7" s="45"/>
      <c r="D7" s="144"/>
      <c r="E7" s="47"/>
      <c r="F7" s="70"/>
      <c r="G7" s="13"/>
      <c r="H7" s="14"/>
    </row>
    <row r="8" spans="2:8">
      <c r="B8" s="65" t="s">
        <v>161</v>
      </c>
      <c r="C8" s="45"/>
      <c r="D8" s="144"/>
      <c r="E8" s="47"/>
      <c r="F8" s="70"/>
      <c r="G8" s="13"/>
      <c r="H8" s="14"/>
    </row>
    <row r="9" spans="2:8">
      <c r="B9" s="51"/>
      <c r="C9" s="45"/>
      <c r="D9" s="146"/>
      <c r="E9" s="47"/>
      <c r="F9" s="70"/>
      <c r="G9" s="13"/>
      <c r="H9" s="14"/>
    </row>
    <row r="10" spans="2:8">
      <c r="B10" s="53" t="s">
        <v>162</v>
      </c>
      <c r="C10" s="45"/>
      <c r="D10" s="146"/>
      <c r="E10" s="47"/>
      <c r="F10" s="70"/>
      <c r="G10" s="13"/>
      <c r="H10" s="14"/>
    </row>
    <row r="11" spans="2:8">
      <c r="B11" s="54"/>
      <c r="C11" s="45"/>
      <c r="D11" s="146"/>
      <c r="E11" s="47"/>
      <c r="F11" s="70"/>
      <c r="G11" s="13"/>
      <c r="H11" s="14"/>
    </row>
    <row r="12" spans="2:8">
      <c r="B12" s="54" t="s">
        <v>158</v>
      </c>
      <c r="C12" s="45" t="s">
        <v>20</v>
      </c>
      <c r="D12" s="146">
        <v>1</v>
      </c>
      <c r="E12" s="47"/>
      <c r="F12" s="70"/>
      <c r="G12" s="13"/>
      <c r="H12" s="14"/>
    </row>
    <row r="13" spans="2:8">
      <c r="B13" s="54" t="s">
        <v>159</v>
      </c>
      <c r="C13" s="45" t="s">
        <v>18</v>
      </c>
      <c r="D13" s="146">
        <v>1</v>
      </c>
      <c r="E13" s="47"/>
      <c r="F13" s="70"/>
      <c r="G13" s="13"/>
      <c r="H13" s="14"/>
    </row>
    <row r="14" spans="2:8">
      <c r="B14" s="54" t="s">
        <v>214</v>
      </c>
      <c r="C14" s="45" t="s">
        <v>18</v>
      </c>
      <c r="D14" s="146">
        <v>1</v>
      </c>
      <c r="E14" s="47"/>
      <c r="F14" s="70"/>
      <c r="G14" s="13"/>
      <c r="H14" s="14"/>
    </row>
    <row r="15" spans="2:8">
      <c r="B15" s="54" t="s">
        <v>215</v>
      </c>
      <c r="C15" s="45" t="s">
        <v>18</v>
      </c>
      <c r="D15" s="146">
        <v>1</v>
      </c>
      <c r="E15" s="47"/>
      <c r="F15" s="70"/>
      <c r="G15" s="13"/>
      <c r="H15" s="14"/>
    </row>
    <row r="16" spans="2:8" ht="13.8" thickBot="1">
      <c r="B16" s="54"/>
      <c r="C16" s="45"/>
      <c r="D16" s="146"/>
      <c r="E16" s="47"/>
      <c r="F16" s="70"/>
      <c r="G16" s="13"/>
      <c r="H16" s="14"/>
    </row>
    <row r="17" spans="2:8" ht="13.8" thickTop="1">
      <c r="B17" s="55"/>
      <c r="C17" s="88"/>
      <c r="D17" s="147"/>
      <c r="E17" s="79"/>
      <c r="F17" s="71"/>
      <c r="G17" s="13"/>
      <c r="H17" s="14"/>
    </row>
    <row r="18" spans="2:8">
      <c r="B18" s="53" t="s">
        <v>325</v>
      </c>
      <c r="C18" s="16"/>
      <c r="D18" s="148"/>
      <c r="E18" s="15"/>
      <c r="F18" s="72">
        <f>SUM(F11:F17)</f>
        <v>0</v>
      </c>
      <c r="G18" s="13"/>
      <c r="H18" s="14"/>
    </row>
    <row r="19" spans="2:8" ht="13.8" thickBot="1">
      <c r="B19" s="57"/>
      <c r="C19" s="89"/>
      <c r="D19" s="149"/>
      <c r="E19" s="80"/>
      <c r="F19" s="73"/>
      <c r="G19" s="13"/>
      <c r="H19" s="14"/>
    </row>
    <row r="20" spans="2:8" ht="12.75" customHeight="1" thickTop="1">
      <c r="B20" s="51"/>
      <c r="C20" s="45"/>
      <c r="D20" s="144"/>
      <c r="E20" s="47"/>
      <c r="F20" s="70"/>
      <c r="G20" s="13"/>
      <c r="H20" s="14"/>
    </row>
    <row r="21" spans="2:8" ht="17.399999999999999" customHeight="1">
      <c r="B21" s="53" t="s">
        <v>163</v>
      </c>
      <c r="C21" s="45"/>
      <c r="D21" s="144"/>
      <c r="E21" s="47"/>
      <c r="F21" s="70"/>
      <c r="G21" s="13"/>
      <c r="H21" s="14"/>
    </row>
    <row r="22" spans="2:8" ht="12.75" customHeight="1">
      <c r="B22" s="54"/>
      <c r="C22" s="45"/>
      <c r="D22" s="144"/>
      <c r="E22" s="47"/>
      <c r="F22" s="70"/>
      <c r="G22" s="13"/>
      <c r="H22" s="14"/>
    </row>
    <row r="23" spans="2:8" ht="12.75" customHeight="1">
      <c r="B23" s="53" t="s">
        <v>164</v>
      </c>
      <c r="C23" s="45"/>
      <c r="D23" s="144"/>
      <c r="E23" s="47"/>
      <c r="F23" s="70"/>
      <c r="G23" s="13"/>
      <c r="H23" s="14"/>
    </row>
    <row r="24" spans="2:8" ht="12.75" customHeight="1">
      <c r="B24" s="54"/>
      <c r="C24" s="45"/>
      <c r="D24" s="144"/>
      <c r="E24" s="47"/>
      <c r="F24" s="70"/>
      <c r="G24" s="13"/>
      <c r="H24" s="14"/>
    </row>
    <row r="25" spans="2:8" ht="12.75" customHeight="1">
      <c r="B25" s="61" t="s">
        <v>88</v>
      </c>
      <c r="C25" s="45"/>
      <c r="D25" s="144"/>
      <c r="E25" s="47"/>
      <c r="F25" s="70"/>
      <c r="G25" s="13"/>
      <c r="H25" s="14"/>
    </row>
    <row r="26" spans="2:8">
      <c r="B26" s="54" t="s">
        <v>317</v>
      </c>
      <c r="C26" s="45" t="s">
        <v>18</v>
      </c>
      <c r="D26" s="144">
        <v>1</v>
      </c>
      <c r="E26" s="47"/>
      <c r="F26" s="70"/>
      <c r="G26" s="13"/>
      <c r="H26" s="14"/>
    </row>
    <row r="27" spans="2:8" ht="30" customHeight="1">
      <c r="B27" s="54" t="s">
        <v>103</v>
      </c>
      <c r="C27" s="45" t="s">
        <v>18</v>
      </c>
      <c r="D27" s="144">
        <v>7</v>
      </c>
      <c r="E27" s="47"/>
      <c r="F27" s="70"/>
      <c r="G27" s="13"/>
      <c r="H27" s="14"/>
    </row>
    <row r="28" spans="2:8" ht="29.25" customHeight="1">
      <c r="B28" s="54" t="s">
        <v>87</v>
      </c>
      <c r="C28" s="45" t="s">
        <v>18</v>
      </c>
      <c r="D28" s="144">
        <v>1</v>
      </c>
      <c r="E28" s="47"/>
      <c r="F28" s="70"/>
      <c r="G28" s="13"/>
      <c r="H28" s="14"/>
    </row>
    <row r="29" spans="2:8" ht="12.75" customHeight="1">
      <c r="B29" s="54" t="s">
        <v>26</v>
      </c>
      <c r="C29" s="45" t="s">
        <v>18</v>
      </c>
      <c r="D29" s="144">
        <v>1</v>
      </c>
      <c r="E29" s="47"/>
      <c r="F29" s="70"/>
      <c r="G29" s="13"/>
      <c r="H29" s="14"/>
    </row>
    <row r="30" spans="2:8" ht="12.75" customHeight="1">
      <c r="B30" s="60" t="s">
        <v>65</v>
      </c>
      <c r="C30" s="45" t="s">
        <v>139</v>
      </c>
      <c r="D30" s="144"/>
      <c r="E30" s="47"/>
      <c r="F30" s="70"/>
      <c r="G30" s="13"/>
      <c r="H30" s="14"/>
    </row>
    <row r="31" spans="2:8" ht="13.8" thickBot="1">
      <c r="C31" s="45"/>
      <c r="D31" s="144"/>
      <c r="E31" s="47"/>
      <c r="F31" s="70"/>
      <c r="G31" s="13"/>
      <c r="H31" s="14"/>
    </row>
    <row r="32" spans="2:8" ht="12.75" customHeight="1" thickTop="1">
      <c r="B32" s="55"/>
      <c r="C32" s="88"/>
      <c r="D32" s="150"/>
      <c r="E32" s="79"/>
      <c r="F32" s="71"/>
      <c r="G32" s="13"/>
      <c r="H32" s="14"/>
    </row>
    <row r="33" spans="2:8" ht="12.75" customHeight="1">
      <c r="B33" s="56" t="s">
        <v>315</v>
      </c>
      <c r="C33" s="16"/>
      <c r="D33" s="151"/>
      <c r="E33" s="15"/>
      <c r="F33" s="72">
        <f>SUM(F22:F31)</f>
        <v>0</v>
      </c>
      <c r="G33" s="13"/>
      <c r="H33" s="14"/>
    </row>
    <row r="34" spans="2:8" ht="12.75" customHeight="1" thickBot="1">
      <c r="B34" s="57"/>
      <c r="C34" s="89"/>
      <c r="D34" s="152"/>
      <c r="E34" s="80"/>
      <c r="F34" s="73"/>
      <c r="G34" s="13"/>
      <c r="H34" s="14"/>
    </row>
    <row r="35" spans="2:8" ht="13.8" thickTop="1">
      <c r="C35" s="45"/>
      <c r="D35" s="144"/>
      <c r="E35" s="47"/>
      <c r="F35" s="70"/>
      <c r="G35" s="13"/>
      <c r="H35" s="14"/>
    </row>
    <row r="36" spans="2:8">
      <c r="B36" s="135" t="s">
        <v>203</v>
      </c>
      <c r="C36" s="45"/>
      <c r="D36" s="144"/>
      <c r="E36" s="47"/>
      <c r="F36" s="70"/>
      <c r="G36" s="13"/>
      <c r="H36" s="14"/>
    </row>
    <row r="37" spans="2:8" ht="6" customHeight="1">
      <c r="C37" s="45"/>
      <c r="D37" s="144"/>
      <c r="E37" s="47"/>
      <c r="F37" s="70"/>
      <c r="G37" s="13"/>
      <c r="H37" s="14"/>
    </row>
    <row r="38" spans="2:8">
      <c r="B38" s="58" t="s">
        <v>216</v>
      </c>
      <c r="C38" s="45" t="s">
        <v>18</v>
      </c>
      <c r="D38" s="144">
        <v>1</v>
      </c>
      <c r="E38" s="47"/>
      <c r="F38" s="70"/>
      <c r="G38" s="13"/>
      <c r="H38" s="14"/>
    </row>
    <row r="39" spans="2:8">
      <c r="B39" s="58" t="s">
        <v>217</v>
      </c>
      <c r="C39" s="45" t="s">
        <v>18</v>
      </c>
      <c r="D39" s="144">
        <v>1</v>
      </c>
      <c r="E39" s="47"/>
      <c r="F39" s="70"/>
      <c r="G39" s="13"/>
      <c r="H39" s="14"/>
    </row>
    <row r="40" spans="2:8">
      <c r="B40" s="58" t="s">
        <v>22</v>
      </c>
      <c r="C40" s="45" t="s">
        <v>18</v>
      </c>
      <c r="D40" s="144">
        <v>1</v>
      </c>
      <c r="E40" s="47"/>
      <c r="F40" s="70"/>
      <c r="G40" s="13"/>
      <c r="H40" s="14"/>
    </row>
    <row r="41" spans="2:8">
      <c r="B41" s="58" t="s">
        <v>75</v>
      </c>
      <c r="C41" s="45" t="s">
        <v>18</v>
      </c>
      <c r="D41" s="144">
        <v>1</v>
      </c>
      <c r="E41" s="47"/>
      <c r="F41" s="70"/>
      <c r="G41" s="13"/>
      <c r="H41" s="14"/>
    </row>
    <row r="42" spans="2:8">
      <c r="B42" s="58" t="s">
        <v>57</v>
      </c>
      <c r="C42" s="45" t="s">
        <v>20</v>
      </c>
      <c r="D42" s="144"/>
      <c r="E42" s="47"/>
      <c r="F42" s="70"/>
      <c r="G42" s="13"/>
      <c r="H42" s="14"/>
    </row>
    <row r="43" spans="2:8">
      <c r="B43" s="58" t="s">
        <v>58</v>
      </c>
      <c r="C43" s="45" t="s">
        <v>20</v>
      </c>
      <c r="D43" s="144"/>
      <c r="E43" s="47"/>
      <c r="F43" s="70"/>
      <c r="G43" s="13"/>
      <c r="H43" s="14"/>
    </row>
    <row r="44" spans="2:8">
      <c r="B44" s="58" t="s">
        <v>19</v>
      </c>
      <c r="C44" s="45" t="s">
        <v>139</v>
      </c>
      <c r="D44" s="144"/>
      <c r="E44" s="47"/>
      <c r="F44" s="70"/>
      <c r="G44" s="13"/>
      <c r="H44" s="14"/>
    </row>
    <row r="45" spans="2:8" ht="6.75" customHeight="1" thickBot="1">
      <c r="C45" s="45"/>
      <c r="D45" s="144"/>
      <c r="E45" s="47"/>
      <c r="F45" s="70"/>
      <c r="G45" s="13"/>
      <c r="H45" s="14"/>
    </row>
    <row r="46" spans="2:8" ht="13.8" thickTop="1">
      <c r="B46" s="55"/>
      <c r="C46" s="88"/>
      <c r="D46" s="150"/>
      <c r="E46" s="79"/>
      <c r="F46" s="71"/>
      <c r="G46" s="13"/>
      <c r="H46" s="14"/>
    </row>
    <row r="47" spans="2:8">
      <c r="B47" s="56" t="s">
        <v>165</v>
      </c>
      <c r="C47" s="16"/>
      <c r="D47" s="153"/>
      <c r="E47" s="15"/>
      <c r="F47" s="72">
        <f>SUM(F35:F45)</f>
        <v>0</v>
      </c>
      <c r="G47" s="13"/>
      <c r="H47" s="14"/>
    </row>
    <row r="48" spans="2:8" ht="13.8" thickBot="1">
      <c r="B48" s="57"/>
      <c r="C48" s="89"/>
      <c r="D48" s="152"/>
      <c r="E48" s="80"/>
      <c r="F48" s="73"/>
      <c r="G48" s="13"/>
      <c r="H48" s="14"/>
    </row>
    <row r="49" spans="2:8" ht="12.75" customHeight="1" thickTop="1">
      <c r="B49" s="68"/>
      <c r="C49" s="90"/>
      <c r="D49" s="154"/>
      <c r="E49" s="79"/>
      <c r="F49" s="71"/>
      <c r="G49" s="13"/>
      <c r="H49" s="14"/>
    </row>
    <row r="50" spans="2:8" ht="12.6" customHeight="1">
      <c r="B50" s="109" t="s">
        <v>166</v>
      </c>
      <c r="C50" s="45"/>
      <c r="D50" s="144"/>
      <c r="E50" s="47"/>
      <c r="F50" s="70"/>
      <c r="G50" s="13"/>
      <c r="H50" s="14"/>
    </row>
    <row r="51" spans="2:8">
      <c r="B51" s="54"/>
      <c r="C51" s="45"/>
      <c r="D51" s="144"/>
      <c r="E51" s="47"/>
      <c r="F51" s="70"/>
      <c r="G51" s="13"/>
      <c r="H51" s="14"/>
    </row>
    <row r="52" spans="2:8" ht="26.4">
      <c r="B52" s="60" t="s">
        <v>319</v>
      </c>
      <c r="C52" s="45" t="s">
        <v>18</v>
      </c>
      <c r="D52" s="146">
        <v>1</v>
      </c>
      <c r="E52" s="47"/>
      <c r="F52" s="70"/>
      <c r="G52" s="13"/>
      <c r="H52" s="14"/>
    </row>
    <row r="53" spans="2:8" ht="42" customHeight="1">
      <c r="B53" s="60" t="s">
        <v>318</v>
      </c>
      <c r="C53" s="45" t="s">
        <v>18</v>
      </c>
      <c r="D53" s="146">
        <v>1</v>
      </c>
      <c r="E53" s="47"/>
      <c r="F53" s="70"/>
      <c r="G53" s="13"/>
      <c r="H53" s="14"/>
    </row>
    <row r="54" spans="2:8" ht="26.4">
      <c r="B54" s="60" t="s">
        <v>320</v>
      </c>
      <c r="C54" s="45" t="s">
        <v>18</v>
      </c>
      <c r="D54" s="146">
        <v>1</v>
      </c>
      <c r="E54" s="47"/>
      <c r="F54" s="70"/>
      <c r="G54" s="13"/>
      <c r="H54" s="14"/>
    </row>
    <row r="55" spans="2:8" ht="14.25" customHeight="1">
      <c r="B55" s="58" t="s">
        <v>36</v>
      </c>
      <c r="C55" s="45" t="s">
        <v>18</v>
      </c>
      <c r="D55" s="146">
        <v>1</v>
      </c>
      <c r="E55" s="47"/>
      <c r="F55" s="70"/>
      <c r="G55" s="13"/>
      <c r="H55" s="14"/>
    </row>
    <row r="56" spans="2:8" ht="12.75" customHeight="1" thickBot="1">
      <c r="B56" s="54"/>
      <c r="C56" s="45"/>
      <c r="D56" s="144"/>
      <c r="E56" s="47"/>
      <c r="F56" s="70"/>
      <c r="G56" s="13"/>
      <c r="H56" s="14"/>
    </row>
    <row r="57" spans="2:8" ht="12.6" customHeight="1" thickTop="1">
      <c r="B57" s="55"/>
      <c r="C57" s="88"/>
      <c r="D57" s="150"/>
      <c r="E57" s="79"/>
      <c r="F57" s="71"/>
      <c r="G57" s="13"/>
      <c r="H57" s="14"/>
    </row>
    <row r="58" spans="2:8" ht="12.6" customHeight="1">
      <c r="B58" s="56" t="s">
        <v>167</v>
      </c>
      <c r="C58" s="16"/>
      <c r="D58" s="153"/>
      <c r="E58" s="15"/>
      <c r="F58" s="72">
        <f>SUM(F49:F56)</f>
        <v>0</v>
      </c>
      <c r="G58" s="17"/>
      <c r="H58" s="18"/>
    </row>
    <row r="59" spans="2:8" ht="12.75" customHeight="1" thickBot="1">
      <c r="B59" s="57"/>
      <c r="C59" s="89"/>
      <c r="D59" s="152"/>
      <c r="E59" s="80"/>
      <c r="F59" s="73"/>
      <c r="G59" s="13"/>
      <c r="H59" s="14"/>
    </row>
    <row r="60" spans="2:8" ht="12.75" customHeight="1" thickTop="1">
      <c r="B60" s="54"/>
      <c r="C60" s="45"/>
      <c r="D60" s="144"/>
      <c r="E60" s="47"/>
      <c r="F60" s="70"/>
      <c r="G60" s="13"/>
      <c r="H60" s="14"/>
    </row>
    <row r="61" spans="2:8">
      <c r="B61" s="109" t="s">
        <v>168</v>
      </c>
      <c r="C61" s="45"/>
      <c r="D61" s="144"/>
      <c r="E61" s="47"/>
      <c r="F61" s="70"/>
      <c r="G61" s="13"/>
      <c r="H61" s="14"/>
    </row>
    <row r="62" spans="2:8" ht="12.75" customHeight="1">
      <c r="B62" s="54"/>
      <c r="C62" s="45"/>
      <c r="D62" s="144"/>
      <c r="E62" s="47"/>
      <c r="F62" s="70"/>
      <c r="G62" s="13"/>
      <c r="H62" s="14"/>
    </row>
    <row r="63" spans="2:8" ht="12.75" customHeight="1">
      <c r="B63" s="61" t="s">
        <v>61</v>
      </c>
      <c r="C63" s="45"/>
      <c r="D63" s="144"/>
      <c r="E63" s="47"/>
      <c r="F63" s="70"/>
      <c r="G63" s="13"/>
      <c r="H63" s="14"/>
    </row>
    <row r="64" spans="2:8" ht="12.75" customHeight="1">
      <c r="B64" s="60" t="s">
        <v>62</v>
      </c>
      <c r="C64" s="45" t="s">
        <v>18</v>
      </c>
      <c r="D64" s="144">
        <v>1</v>
      </c>
      <c r="E64" s="47"/>
      <c r="F64" s="70"/>
      <c r="G64" s="13"/>
      <c r="H64" s="14"/>
    </row>
    <row r="65" spans="2:10" ht="12.75" customHeight="1">
      <c r="B65" s="60" t="s">
        <v>104</v>
      </c>
      <c r="C65" s="45" t="s">
        <v>18</v>
      </c>
      <c r="D65" s="144">
        <v>1</v>
      </c>
      <c r="E65" s="47"/>
      <c r="F65" s="70"/>
      <c r="G65" s="13"/>
      <c r="H65" s="14"/>
    </row>
    <row r="66" spans="2:10" ht="12.75" customHeight="1">
      <c r="B66" s="60" t="s">
        <v>63</v>
      </c>
      <c r="C66" s="45" t="s">
        <v>18</v>
      </c>
      <c r="D66" s="144">
        <v>2</v>
      </c>
      <c r="E66" s="47"/>
      <c r="F66" s="70"/>
      <c r="G66" s="13"/>
      <c r="H66" s="14"/>
    </row>
    <row r="67" spans="2:10" ht="12.75" customHeight="1">
      <c r="B67" s="60" t="s">
        <v>77</v>
      </c>
      <c r="C67" s="45" t="s">
        <v>20</v>
      </c>
      <c r="D67" s="144"/>
      <c r="E67" s="47"/>
      <c r="F67" s="70"/>
      <c r="G67" s="13"/>
      <c r="H67" s="14"/>
    </row>
    <row r="68" spans="2:10" ht="12.75" customHeight="1">
      <c r="B68" s="60" t="s">
        <v>105</v>
      </c>
      <c r="C68" s="45" t="s">
        <v>18</v>
      </c>
      <c r="D68" s="144">
        <v>1</v>
      </c>
      <c r="E68" s="47"/>
      <c r="F68" s="70"/>
      <c r="G68" s="13"/>
      <c r="H68" s="14"/>
    </row>
    <row r="69" spans="2:10" ht="12.75" customHeight="1">
      <c r="B69" s="136" t="s">
        <v>226</v>
      </c>
      <c r="C69" s="111" t="s">
        <v>20</v>
      </c>
      <c r="D69" s="139"/>
      <c r="E69" s="112"/>
      <c r="F69" s="113"/>
      <c r="G69" s="114"/>
      <c r="H69" s="13"/>
      <c r="I69" s="14"/>
      <c r="J69" s="115"/>
    </row>
    <row r="70" spans="2:10" ht="12.75" customHeight="1">
      <c r="B70" s="136" t="s">
        <v>227</v>
      </c>
      <c r="C70" s="111" t="s">
        <v>20</v>
      </c>
      <c r="D70" s="139"/>
      <c r="E70" s="112"/>
      <c r="F70" s="113"/>
      <c r="G70" s="114"/>
      <c r="H70" s="13"/>
      <c r="I70" s="14"/>
      <c r="J70" s="115"/>
    </row>
    <row r="71" spans="2:10" ht="12.75" customHeight="1">
      <c r="B71" s="60" t="s">
        <v>64</v>
      </c>
      <c r="C71" s="45" t="s">
        <v>18</v>
      </c>
      <c r="D71" s="144">
        <v>1</v>
      </c>
      <c r="E71" s="47"/>
      <c r="F71" s="70"/>
      <c r="G71" s="13"/>
      <c r="H71" s="14"/>
    </row>
    <row r="72" spans="2:10" ht="12.75" customHeight="1">
      <c r="B72" s="60" t="s">
        <v>66</v>
      </c>
      <c r="C72" s="45" t="s">
        <v>139</v>
      </c>
      <c r="D72" s="144"/>
      <c r="E72" s="47"/>
      <c r="F72" s="70"/>
      <c r="G72" s="13"/>
      <c r="H72" s="14"/>
    </row>
    <row r="73" spans="2:10" ht="12.75" customHeight="1">
      <c r="B73" s="60" t="s">
        <v>65</v>
      </c>
      <c r="C73" s="45" t="s">
        <v>139</v>
      </c>
      <c r="D73" s="144"/>
      <c r="E73" s="47"/>
      <c r="F73" s="70"/>
      <c r="G73" s="13"/>
      <c r="H73" s="14"/>
    </row>
    <row r="74" spans="2:10" ht="12.75" customHeight="1">
      <c r="B74" s="60"/>
      <c r="C74" s="45"/>
      <c r="D74" s="144"/>
      <c r="E74" s="47"/>
      <c r="F74" s="70"/>
      <c r="G74" s="13"/>
      <c r="H74" s="14"/>
    </row>
    <row r="75" spans="2:10" ht="12.75" customHeight="1">
      <c r="B75" s="61" t="s">
        <v>60</v>
      </c>
      <c r="C75" s="45"/>
      <c r="D75" s="144"/>
      <c r="E75" s="47"/>
      <c r="F75" s="70"/>
      <c r="G75" s="13"/>
      <c r="H75" s="14"/>
    </row>
    <row r="76" spans="2:10">
      <c r="B76" s="60" t="s">
        <v>218</v>
      </c>
      <c r="C76" s="45" t="s">
        <v>18</v>
      </c>
      <c r="D76" s="144">
        <v>1</v>
      </c>
      <c r="E76" s="47"/>
      <c r="F76" s="70"/>
      <c r="G76" s="13"/>
      <c r="H76" s="14"/>
    </row>
    <row r="77" spans="2:10">
      <c r="B77" s="60" t="s">
        <v>219</v>
      </c>
      <c r="C77" s="45" t="s">
        <v>18</v>
      </c>
      <c r="D77" s="144">
        <v>1</v>
      </c>
      <c r="E77" s="47"/>
      <c r="F77" s="70"/>
      <c r="G77" s="13"/>
      <c r="H77" s="14"/>
    </row>
    <row r="78" spans="2:10">
      <c r="B78" s="60" t="s">
        <v>220</v>
      </c>
      <c r="C78" s="45" t="s">
        <v>18</v>
      </c>
      <c r="D78" s="144">
        <v>1</v>
      </c>
      <c r="E78" s="47"/>
      <c r="F78" s="70"/>
      <c r="G78" s="13"/>
      <c r="H78" s="14"/>
    </row>
    <row r="79" spans="2:10">
      <c r="B79" s="58" t="s">
        <v>36</v>
      </c>
      <c r="C79" s="45" t="s">
        <v>139</v>
      </c>
      <c r="D79" s="144"/>
      <c r="E79" s="47"/>
      <c r="F79" s="70"/>
      <c r="G79" s="13"/>
      <c r="H79" s="14"/>
    </row>
    <row r="80" spans="2:10" ht="12.75" customHeight="1" thickBot="1">
      <c r="B80" s="54"/>
      <c r="C80" s="45"/>
      <c r="D80" s="144"/>
      <c r="E80" s="47"/>
      <c r="F80" s="70"/>
      <c r="G80" s="13"/>
      <c r="H80" s="14"/>
    </row>
    <row r="81" spans="2:8" ht="12.75" customHeight="1" thickTop="1">
      <c r="B81" s="55"/>
      <c r="C81" s="88"/>
      <c r="D81" s="150"/>
      <c r="E81" s="79"/>
      <c r="F81" s="71"/>
      <c r="G81" s="13"/>
      <c r="H81" s="14"/>
    </row>
    <row r="82" spans="2:8" ht="12.75" customHeight="1">
      <c r="B82" s="56" t="s">
        <v>169</v>
      </c>
      <c r="C82" s="16"/>
      <c r="D82" s="153"/>
      <c r="E82" s="15"/>
      <c r="F82" s="72">
        <f>SUM(F60:F80)</f>
        <v>0</v>
      </c>
      <c r="G82" s="17"/>
      <c r="H82" s="18"/>
    </row>
    <row r="83" spans="2:8" ht="12.75" customHeight="1" thickBot="1">
      <c r="B83" s="57"/>
      <c r="C83" s="89"/>
      <c r="D83" s="152"/>
      <c r="E83" s="80"/>
      <c r="F83" s="73"/>
      <c r="G83" s="13"/>
      <c r="H83" s="14"/>
    </row>
    <row r="84" spans="2:8" ht="12.75" customHeight="1" thickTop="1">
      <c r="B84" s="54"/>
      <c r="C84" s="45"/>
      <c r="D84" s="144"/>
      <c r="E84" s="47"/>
      <c r="F84" s="70"/>
      <c r="G84" s="13"/>
      <c r="H84" s="14"/>
    </row>
    <row r="85" spans="2:8" s="21" customFormat="1" ht="12.75" customHeight="1">
      <c r="B85" s="109" t="s">
        <v>170</v>
      </c>
      <c r="C85" s="91"/>
      <c r="D85" s="155"/>
      <c r="E85" s="81"/>
      <c r="F85" s="72"/>
      <c r="G85" s="17"/>
      <c r="H85" s="22"/>
    </row>
    <row r="86" spans="2:8" ht="8.25" customHeight="1">
      <c r="B86" s="54"/>
      <c r="C86" s="45"/>
      <c r="D86" s="144"/>
      <c r="E86" s="47"/>
      <c r="F86" s="70"/>
      <c r="G86" s="13"/>
      <c r="H86" s="14"/>
    </row>
    <row r="87" spans="2:8" s="21" customFormat="1" ht="12.75" customHeight="1">
      <c r="B87" s="53" t="s">
        <v>27</v>
      </c>
      <c r="C87" s="91"/>
      <c r="D87" s="155"/>
      <c r="E87" s="81"/>
      <c r="F87" s="72"/>
      <c r="G87" s="17"/>
      <c r="H87" s="22"/>
    </row>
    <row r="88" spans="2:8" ht="14.25" customHeight="1">
      <c r="B88" s="54" t="s">
        <v>106</v>
      </c>
      <c r="C88" s="45" t="s">
        <v>21</v>
      </c>
      <c r="D88" s="144">
        <v>50</v>
      </c>
      <c r="E88" s="47"/>
      <c r="F88" s="70"/>
      <c r="G88" s="13"/>
      <c r="H88" s="14"/>
    </row>
    <row r="89" spans="2:8" ht="14.25" customHeight="1">
      <c r="B89" s="54" t="s">
        <v>55</v>
      </c>
      <c r="C89" s="45" t="s">
        <v>21</v>
      </c>
      <c r="D89" s="144">
        <v>100</v>
      </c>
      <c r="E89" s="47"/>
      <c r="F89" s="70"/>
      <c r="G89" s="13"/>
      <c r="H89" s="14"/>
    </row>
    <row r="90" spans="2:8">
      <c r="B90" s="54" t="s">
        <v>107</v>
      </c>
      <c r="C90" s="45" t="s">
        <v>21</v>
      </c>
      <c r="D90" s="144">
        <v>5</v>
      </c>
      <c r="E90" s="47"/>
      <c r="F90" s="70"/>
      <c r="G90" s="13"/>
      <c r="H90" s="14"/>
    </row>
    <row r="91" spans="2:8" ht="14.25" customHeight="1">
      <c r="B91" s="54" t="s">
        <v>90</v>
      </c>
      <c r="C91" s="45" t="s">
        <v>21</v>
      </c>
      <c r="D91" s="144">
        <v>30</v>
      </c>
      <c r="E91" s="47"/>
      <c r="F91" s="70"/>
      <c r="G91" s="13"/>
      <c r="H91" s="14"/>
    </row>
    <row r="92" spans="2:8" ht="14.25" customHeight="1">
      <c r="B92" s="54" t="s">
        <v>83</v>
      </c>
      <c r="C92" s="45" t="s">
        <v>21</v>
      </c>
      <c r="D92" s="144">
        <v>10</v>
      </c>
      <c r="E92" s="47"/>
      <c r="F92" s="70"/>
      <c r="G92" s="13"/>
      <c r="H92" s="14"/>
    </row>
    <row r="93" spans="2:8" ht="14.25" customHeight="1">
      <c r="B93" s="54" t="s">
        <v>56</v>
      </c>
      <c r="C93" s="45" t="s">
        <v>21</v>
      </c>
      <c r="D93" s="144">
        <v>50</v>
      </c>
      <c r="E93" s="47"/>
      <c r="F93" s="70"/>
      <c r="G93" s="13"/>
      <c r="H93" s="14"/>
    </row>
    <row r="94" spans="2:8" ht="14.25" customHeight="1">
      <c r="B94" s="54" t="s">
        <v>108</v>
      </c>
      <c r="C94" s="45" t="s">
        <v>21</v>
      </c>
      <c r="D94" s="144">
        <v>100</v>
      </c>
      <c r="E94" s="47"/>
      <c r="F94" s="70"/>
      <c r="G94" s="13"/>
      <c r="H94" s="14"/>
    </row>
    <row r="95" spans="2:8" ht="12.75" customHeight="1" thickBot="1">
      <c r="B95" s="58" t="s">
        <v>19</v>
      </c>
      <c r="C95" s="45" t="s">
        <v>139</v>
      </c>
      <c r="D95" s="144"/>
      <c r="E95" s="47"/>
      <c r="F95" s="70"/>
      <c r="G95" s="13"/>
      <c r="H95" s="14"/>
    </row>
    <row r="96" spans="2:8" ht="12.75" customHeight="1" thickTop="1">
      <c r="B96" s="68"/>
      <c r="C96" s="90"/>
      <c r="D96" s="154"/>
      <c r="E96" s="79"/>
      <c r="F96" s="71"/>
      <c r="G96" s="13"/>
      <c r="H96" s="14"/>
    </row>
    <row r="97" spans="2:8" s="21" customFormat="1" ht="12.75" customHeight="1">
      <c r="B97" s="53" t="s">
        <v>37</v>
      </c>
      <c r="C97" s="91"/>
      <c r="D97" s="144"/>
      <c r="E97" s="47"/>
      <c r="F97" s="70"/>
      <c r="G97" s="17"/>
      <c r="H97" s="22"/>
    </row>
    <row r="98" spans="2:8" s="21" customFormat="1">
      <c r="B98" s="54" t="s">
        <v>329</v>
      </c>
      <c r="C98" s="45" t="s">
        <v>20</v>
      </c>
      <c r="D98" s="144">
        <v>1</v>
      </c>
      <c r="E98" s="47"/>
      <c r="F98" s="70"/>
      <c r="G98" s="17"/>
      <c r="H98" s="22"/>
    </row>
    <row r="99" spans="2:8" s="21" customFormat="1" ht="26.4">
      <c r="B99" s="54" t="s">
        <v>221</v>
      </c>
      <c r="C99" s="45" t="s">
        <v>20</v>
      </c>
      <c r="D99" s="144">
        <v>1</v>
      </c>
      <c r="E99" s="47"/>
      <c r="F99" s="70"/>
      <c r="G99" s="17"/>
      <c r="H99" s="22"/>
    </row>
    <row r="100" spans="2:8" s="21" customFormat="1" ht="12.75" customHeight="1">
      <c r="B100" s="58" t="s">
        <v>19</v>
      </c>
      <c r="C100" s="45" t="s">
        <v>20</v>
      </c>
      <c r="D100" s="144">
        <v>1</v>
      </c>
      <c r="E100" s="47"/>
      <c r="F100" s="70"/>
      <c r="G100" s="17"/>
      <c r="H100" s="22"/>
    </row>
    <row r="101" spans="2:8">
      <c r="B101" s="54"/>
      <c r="C101" s="45"/>
      <c r="D101" s="144"/>
      <c r="E101" s="47"/>
      <c r="F101" s="70"/>
      <c r="G101" s="13"/>
      <c r="H101" s="14"/>
    </row>
    <row r="102" spans="2:8" s="21" customFormat="1" ht="12.75" customHeight="1">
      <c r="B102" s="53" t="s">
        <v>38</v>
      </c>
      <c r="C102" s="91"/>
      <c r="D102" s="144"/>
      <c r="E102" s="47"/>
      <c r="F102" s="70"/>
      <c r="G102" s="17"/>
      <c r="H102" s="22"/>
    </row>
    <row r="103" spans="2:8">
      <c r="B103" s="54" t="s">
        <v>76</v>
      </c>
      <c r="C103" s="45" t="s">
        <v>21</v>
      </c>
      <c r="D103" s="144">
        <v>32</v>
      </c>
      <c r="E103" s="47"/>
      <c r="F103" s="70"/>
      <c r="G103" s="13"/>
      <c r="H103" s="14"/>
    </row>
    <row r="104" spans="2:8">
      <c r="B104" s="54" t="s">
        <v>19</v>
      </c>
      <c r="C104" s="45" t="s">
        <v>139</v>
      </c>
      <c r="D104" s="144"/>
      <c r="E104" s="47"/>
      <c r="F104" s="70"/>
      <c r="G104" s="13"/>
      <c r="H104" s="14"/>
    </row>
    <row r="105" spans="2:8">
      <c r="B105" s="62"/>
      <c r="C105" s="92"/>
      <c r="D105" s="156"/>
      <c r="E105" s="82"/>
      <c r="F105" s="74"/>
      <c r="G105" s="13"/>
      <c r="H105" s="14"/>
    </row>
    <row r="106" spans="2:8" s="21" customFormat="1" ht="12.75" customHeight="1">
      <c r="B106" s="53" t="s">
        <v>84</v>
      </c>
      <c r="C106" s="91"/>
      <c r="D106" s="144"/>
      <c r="E106" s="47"/>
      <c r="F106" s="70"/>
      <c r="G106" s="17"/>
      <c r="H106" s="22"/>
    </row>
    <row r="107" spans="2:8" s="21" customFormat="1" ht="6.75" customHeight="1">
      <c r="B107" s="53"/>
      <c r="C107" s="91"/>
      <c r="D107" s="144"/>
      <c r="E107" s="47"/>
      <c r="F107" s="70"/>
      <c r="G107" s="17"/>
      <c r="H107" s="22"/>
    </row>
    <row r="108" spans="2:8">
      <c r="B108" s="98" t="s">
        <v>223</v>
      </c>
      <c r="C108" s="45"/>
      <c r="D108" s="144"/>
      <c r="E108" s="47"/>
      <c r="F108" s="70"/>
      <c r="G108" s="13"/>
      <c r="H108" s="14"/>
    </row>
    <row r="109" spans="2:8" ht="12" customHeight="1">
      <c r="B109" s="63" t="s">
        <v>93</v>
      </c>
      <c r="C109" s="45" t="s">
        <v>20</v>
      </c>
      <c r="D109" s="144"/>
      <c r="E109" s="47"/>
      <c r="F109" s="70"/>
      <c r="G109" s="13"/>
      <c r="H109" s="14"/>
    </row>
    <row r="110" spans="2:8" ht="12" customHeight="1">
      <c r="B110" s="63" t="s">
        <v>92</v>
      </c>
      <c r="C110" s="45" t="s">
        <v>20</v>
      </c>
      <c r="D110" s="144"/>
      <c r="E110" s="47"/>
      <c r="F110" s="70"/>
      <c r="G110" s="13"/>
      <c r="H110" s="14"/>
    </row>
    <row r="111" spans="2:8" ht="12" customHeight="1">
      <c r="B111" s="63" t="s">
        <v>94</v>
      </c>
      <c r="C111" s="45" t="s">
        <v>20</v>
      </c>
      <c r="D111" s="144"/>
      <c r="E111" s="47"/>
      <c r="F111" s="70"/>
      <c r="G111" s="13"/>
      <c r="H111" s="14"/>
    </row>
    <row r="112" spans="2:8" ht="12" customHeight="1">
      <c r="B112" s="63" t="s">
        <v>222</v>
      </c>
      <c r="C112" s="45" t="s">
        <v>21</v>
      </c>
      <c r="D112" s="144">
        <v>50</v>
      </c>
      <c r="E112" s="47"/>
      <c r="F112" s="70"/>
      <c r="G112" s="13"/>
      <c r="H112" s="14"/>
    </row>
    <row r="113" spans="2:8" ht="12" customHeight="1">
      <c r="B113" s="63" t="s">
        <v>224</v>
      </c>
      <c r="C113" s="45" t="s">
        <v>21</v>
      </c>
      <c r="D113" s="144">
        <v>50</v>
      </c>
      <c r="E113" s="47"/>
      <c r="F113" s="70"/>
      <c r="G113" s="13"/>
      <c r="H113" s="14"/>
    </row>
    <row r="114" spans="2:8" ht="12" customHeight="1">
      <c r="B114" s="168" t="s">
        <v>109</v>
      </c>
      <c r="C114" s="45"/>
      <c r="D114" s="144"/>
      <c r="E114" s="47"/>
      <c r="F114" s="70"/>
      <c r="G114" s="13"/>
      <c r="H114" s="14"/>
    </row>
    <row r="115" spans="2:8" ht="12" customHeight="1">
      <c r="B115" s="63" t="s">
        <v>240</v>
      </c>
      <c r="C115" s="45" t="s">
        <v>18</v>
      </c>
      <c r="D115" s="144">
        <v>1</v>
      </c>
      <c r="E115" s="47"/>
      <c r="F115" s="70"/>
      <c r="G115" s="13"/>
      <c r="H115" s="14"/>
    </row>
    <row r="116" spans="2:8" ht="12" customHeight="1">
      <c r="B116" s="63" t="s">
        <v>239</v>
      </c>
      <c r="C116" s="45" t="s">
        <v>18</v>
      </c>
      <c r="D116" s="144">
        <v>1</v>
      </c>
      <c r="E116" s="47"/>
      <c r="F116" s="70"/>
      <c r="G116" s="13"/>
      <c r="H116" s="14"/>
    </row>
    <row r="117" spans="2:8" ht="12" customHeight="1">
      <c r="B117" s="63" t="s">
        <v>225</v>
      </c>
      <c r="C117" s="45" t="s">
        <v>18</v>
      </c>
      <c r="D117" s="144">
        <v>3</v>
      </c>
      <c r="E117" s="47"/>
      <c r="F117" s="70"/>
      <c r="G117" s="13"/>
      <c r="H117" s="14"/>
    </row>
    <row r="118" spans="2:8" ht="12" customHeight="1">
      <c r="B118" s="168" t="s">
        <v>111</v>
      </c>
      <c r="C118" s="45"/>
      <c r="D118" s="144"/>
      <c r="E118" s="47"/>
      <c r="F118" s="70"/>
      <c r="G118" s="13"/>
      <c r="H118" s="14"/>
    </row>
    <row r="119" spans="2:8" ht="12" customHeight="1">
      <c r="B119" s="63" t="s">
        <v>228</v>
      </c>
      <c r="C119" s="45" t="s">
        <v>18</v>
      </c>
      <c r="D119" s="144">
        <v>5</v>
      </c>
      <c r="E119" s="47"/>
      <c r="F119" s="70"/>
      <c r="G119" s="13"/>
      <c r="H119" s="14"/>
    </row>
    <row r="120" spans="2:8" ht="12" customHeight="1">
      <c r="B120" s="63" t="s">
        <v>229</v>
      </c>
      <c r="C120" s="45" t="s">
        <v>18</v>
      </c>
      <c r="D120" s="144">
        <v>5</v>
      </c>
      <c r="E120" s="47"/>
      <c r="F120" s="70"/>
      <c r="G120" s="13"/>
      <c r="H120" s="14"/>
    </row>
    <row r="121" spans="2:8" ht="12" customHeight="1">
      <c r="B121" s="168" t="s">
        <v>112</v>
      </c>
      <c r="C121" s="45"/>
      <c r="D121" s="144"/>
      <c r="E121" s="47"/>
      <c r="F121" s="70"/>
      <c r="G121" s="13"/>
      <c r="H121" s="14"/>
    </row>
    <row r="122" spans="2:8" ht="12" customHeight="1">
      <c r="B122" s="63" t="s">
        <v>230</v>
      </c>
      <c r="C122" s="45" t="s">
        <v>18</v>
      </c>
      <c r="D122" s="144">
        <v>3</v>
      </c>
      <c r="E122" s="47"/>
      <c r="F122" s="70"/>
      <c r="G122" s="13"/>
      <c r="H122" s="14"/>
    </row>
    <row r="123" spans="2:8" ht="12" customHeight="1">
      <c r="B123" s="63" t="s">
        <v>231</v>
      </c>
      <c r="C123" s="45" t="s">
        <v>18</v>
      </c>
      <c r="D123" s="144">
        <v>1</v>
      </c>
      <c r="E123" s="47"/>
      <c r="F123" s="70"/>
      <c r="G123" s="13"/>
      <c r="H123" s="14"/>
    </row>
    <row r="124" spans="2:8" ht="12" customHeight="1">
      <c r="B124" s="63" t="s">
        <v>234</v>
      </c>
      <c r="C124" s="45" t="s">
        <v>18</v>
      </c>
      <c r="D124" s="144">
        <v>1</v>
      </c>
      <c r="E124" s="47"/>
      <c r="F124" s="70"/>
      <c r="G124" s="13"/>
      <c r="H124" s="14"/>
    </row>
    <row r="125" spans="2:8">
      <c r="B125" s="168" t="s">
        <v>116</v>
      </c>
      <c r="C125" s="45"/>
      <c r="D125" s="144"/>
      <c r="E125" s="47"/>
      <c r="F125" s="70"/>
      <c r="G125" s="13"/>
      <c r="H125" s="14"/>
    </row>
    <row r="126" spans="2:8">
      <c r="B126" s="63" t="s">
        <v>235</v>
      </c>
      <c r="C126" s="45" t="s">
        <v>18</v>
      </c>
      <c r="D126" s="144">
        <v>7</v>
      </c>
      <c r="E126" s="47"/>
      <c r="F126" s="70"/>
      <c r="G126" s="13"/>
      <c r="H126" s="14"/>
    </row>
    <row r="127" spans="2:8">
      <c r="B127" s="63" t="s">
        <v>236</v>
      </c>
      <c r="C127" s="45" t="s">
        <v>18</v>
      </c>
      <c r="D127" s="144">
        <v>1</v>
      </c>
      <c r="E127" s="47"/>
      <c r="F127" s="70"/>
      <c r="G127" s="13"/>
      <c r="H127" s="14"/>
    </row>
    <row r="128" spans="2:8">
      <c r="B128" s="63" t="s">
        <v>117</v>
      </c>
      <c r="C128" s="45" t="s">
        <v>18</v>
      </c>
      <c r="D128" s="144">
        <v>5</v>
      </c>
      <c r="E128" s="47"/>
      <c r="F128" s="70"/>
      <c r="G128" s="13"/>
      <c r="H128" s="14"/>
    </row>
    <row r="129" spans="2:8">
      <c r="B129" s="63" t="s">
        <v>237</v>
      </c>
      <c r="C129" s="45" t="s">
        <v>18</v>
      </c>
      <c r="D129" s="144">
        <v>1</v>
      </c>
      <c r="E129" s="47"/>
      <c r="F129" s="70"/>
      <c r="G129" s="13"/>
      <c r="H129" s="14"/>
    </row>
    <row r="130" spans="2:8">
      <c r="B130" s="63"/>
      <c r="C130" s="45"/>
      <c r="D130" s="144"/>
      <c r="E130" s="47"/>
      <c r="F130" s="70"/>
      <c r="G130" s="13"/>
      <c r="H130" s="14"/>
    </row>
    <row r="131" spans="2:8">
      <c r="B131" s="63" t="s">
        <v>19</v>
      </c>
      <c r="C131" s="45" t="s">
        <v>139</v>
      </c>
      <c r="D131" s="144"/>
      <c r="E131" s="47"/>
      <c r="F131" s="70"/>
      <c r="G131" s="13"/>
      <c r="H131" s="14"/>
    </row>
    <row r="132" spans="2:8" ht="10.5" customHeight="1">
      <c r="B132" s="54"/>
      <c r="C132" s="45"/>
      <c r="D132" s="144"/>
      <c r="E132" s="47"/>
      <c r="F132" s="70"/>
      <c r="G132" s="13"/>
      <c r="H132" s="14"/>
    </row>
    <row r="133" spans="2:8">
      <c r="B133" s="98" t="s">
        <v>238</v>
      </c>
      <c r="C133" s="45"/>
      <c r="D133" s="144"/>
      <c r="E133" s="47"/>
      <c r="F133" s="70"/>
      <c r="G133" s="13"/>
      <c r="H133" s="14"/>
    </row>
    <row r="134" spans="2:8" ht="12" customHeight="1">
      <c r="B134" s="63" t="s">
        <v>93</v>
      </c>
      <c r="C134" s="45" t="s">
        <v>20</v>
      </c>
      <c r="D134" s="144"/>
      <c r="E134" s="47"/>
      <c r="F134" s="70"/>
      <c r="G134" s="13"/>
      <c r="H134" s="14"/>
    </row>
    <row r="135" spans="2:8" ht="12" customHeight="1">
      <c r="B135" s="63" t="s">
        <v>92</v>
      </c>
      <c r="C135" s="45" t="s">
        <v>20</v>
      </c>
      <c r="D135" s="144"/>
      <c r="E135" s="47"/>
      <c r="F135" s="70"/>
      <c r="G135" s="13"/>
      <c r="H135" s="14"/>
    </row>
    <row r="136" spans="2:8" ht="12" customHeight="1">
      <c r="B136" s="168" t="s">
        <v>111</v>
      </c>
      <c r="C136" s="45"/>
      <c r="D136" s="144"/>
      <c r="E136" s="47"/>
      <c r="F136" s="70"/>
      <c r="G136" s="13"/>
      <c r="H136" s="14"/>
    </row>
    <row r="137" spans="2:8" ht="12" customHeight="1">
      <c r="B137" s="63" t="s">
        <v>228</v>
      </c>
      <c r="C137" s="45" t="s">
        <v>18</v>
      </c>
      <c r="D137" s="144">
        <v>30</v>
      </c>
      <c r="E137" s="47"/>
      <c r="F137" s="70"/>
      <c r="G137" s="13"/>
      <c r="H137" s="14"/>
    </row>
    <row r="138" spans="2:8" ht="12" customHeight="1">
      <c r="B138" s="63" t="s">
        <v>229</v>
      </c>
      <c r="C138" s="45" t="s">
        <v>18</v>
      </c>
      <c r="D138" s="144">
        <v>2</v>
      </c>
      <c r="E138" s="47"/>
      <c r="F138" s="70"/>
      <c r="G138" s="13"/>
      <c r="H138" s="14"/>
    </row>
    <row r="139" spans="2:8" ht="12" customHeight="1">
      <c r="B139" s="168" t="s">
        <v>112</v>
      </c>
      <c r="C139" s="45"/>
      <c r="D139" s="144"/>
      <c r="E139" s="47"/>
      <c r="F139" s="70"/>
      <c r="G139" s="13"/>
      <c r="H139" s="14"/>
    </row>
    <row r="140" spans="2:8" ht="12" customHeight="1">
      <c r="B140" s="63" t="s">
        <v>113</v>
      </c>
      <c r="C140" s="45" t="s">
        <v>18</v>
      </c>
      <c r="D140" s="144">
        <v>1</v>
      </c>
      <c r="E140" s="47"/>
      <c r="F140" s="70"/>
      <c r="G140" s="13"/>
      <c r="H140" s="14"/>
    </row>
    <row r="141" spans="2:8" ht="12" customHeight="1">
      <c r="B141" s="63" t="s">
        <v>241</v>
      </c>
      <c r="C141" s="45" t="s">
        <v>18</v>
      </c>
      <c r="D141" s="144">
        <v>1</v>
      </c>
      <c r="E141" s="47"/>
      <c r="F141" s="70"/>
      <c r="G141" s="13"/>
      <c r="H141" s="14"/>
    </row>
    <row r="142" spans="2:8" ht="12" customHeight="1">
      <c r="B142" s="63" t="s">
        <v>114</v>
      </c>
      <c r="C142" s="45" t="s">
        <v>18</v>
      </c>
      <c r="D142" s="144">
        <v>2</v>
      </c>
      <c r="E142" s="47"/>
      <c r="F142" s="70"/>
      <c r="G142" s="13"/>
      <c r="H142" s="14"/>
    </row>
    <row r="143" spans="2:8" ht="12" customHeight="1">
      <c r="B143" s="63" t="s">
        <v>115</v>
      </c>
      <c r="C143" s="45" t="s">
        <v>18</v>
      </c>
      <c r="D143" s="144">
        <v>1</v>
      </c>
      <c r="E143" s="47"/>
      <c r="F143" s="70"/>
      <c r="G143" s="13"/>
      <c r="H143" s="14"/>
    </row>
    <row r="144" spans="2:8" ht="12" customHeight="1">
      <c r="B144" s="63" t="s">
        <v>252</v>
      </c>
      <c r="C144" s="45" t="s">
        <v>18</v>
      </c>
      <c r="D144" s="144">
        <v>2</v>
      </c>
      <c r="E144" s="47"/>
      <c r="F144" s="70"/>
      <c r="G144" s="13"/>
      <c r="H144" s="14"/>
    </row>
    <row r="145" spans="2:8" ht="12" customHeight="1">
      <c r="B145" s="63" t="s">
        <v>242</v>
      </c>
      <c r="C145" s="45" t="s">
        <v>18</v>
      </c>
      <c r="D145" s="144">
        <v>1</v>
      </c>
      <c r="E145" s="47"/>
      <c r="F145" s="70"/>
      <c r="G145" s="13"/>
      <c r="H145" s="14"/>
    </row>
    <row r="146" spans="2:8" ht="12" customHeight="1">
      <c r="B146" s="63" t="s">
        <v>230</v>
      </c>
      <c r="C146" s="45" t="s">
        <v>18</v>
      </c>
      <c r="D146" s="144">
        <v>2</v>
      </c>
      <c r="E146" s="47"/>
      <c r="F146" s="70"/>
      <c r="G146" s="13"/>
      <c r="H146" s="14"/>
    </row>
    <row r="147" spans="2:8" ht="12" customHeight="1">
      <c r="B147" s="63" t="s">
        <v>231</v>
      </c>
      <c r="C147" s="45" t="s">
        <v>18</v>
      </c>
      <c r="D147" s="144">
        <v>1</v>
      </c>
      <c r="E147" s="47"/>
      <c r="F147" s="70"/>
      <c r="G147" s="13"/>
      <c r="H147" s="14"/>
    </row>
    <row r="148" spans="2:8" ht="12" customHeight="1">
      <c r="B148" s="63" t="s">
        <v>232</v>
      </c>
      <c r="C148" s="45" t="s">
        <v>18</v>
      </c>
      <c r="D148" s="144">
        <v>2</v>
      </c>
      <c r="E148" s="47"/>
      <c r="F148" s="70"/>
      <c r="G148" s="13"/>
      <c r="H148" s="14"/>
    </row>
    <row r="149" spans="2:8" ht="12" customHeight="1">
      <c r="B149" s="63" t="s">
        <v>233</v>
      </c>
      <c r="C149" s="45" t="s">
        <v>18</v>
      </c>
      <c r="D149" s="144">
        <v>1</v>
      </c>
      <c r="E149" s="47"/>
      <c r="F149" s="70"/>
      <c r="G149" s="13"/>
      <c r="H149" s="14"/>
    </row>
    <row r="150" spans="2:8" ht="12" customHeight="1">
      <c r="B150" s="63" t="s">
        <v>243</v>
      </c>
      <c r="C150" s="45" t="s">
        <v>18</v>
      </c>
      <c r="D150" s="144">
        <v>1</v>
      </c>
      <c r="E150" s="47"/>
      <c r="F150" s="70"/>
      <c r="G150" s="13"/>
      <c r="H150" s="14"/>
    </row>
    <row r="151" spans="2:8" ht="12" customHeight="1">
      <c r="B151" s="63" t="s">
        <v>244</v>
      </c>
      <c r="C151" s="45" t="s">
        <v>18</v>
      </c>
      <c r="D151" s="144">
        <v>1</v>
      </c>
      <c r="E151" s="47"/>
      <c r="F151" s="70"/>
      <c r="G151" s="13"/>
      <c r="H151" s="14"/>
    </row>
    <row r="152" spans="2:8" ht="12" customHeight="1">
      <c r="B152" s="63" t="s">
        <v>245</v>
      </c>
      <c r="C152" s="45" t="s">
        <v>18</v>
      </c>
      <c r="D152" s="144">
        <v>1</v>
      </c>
      <c r="E152" s="47"/>
      <c r="F152" s="70"/>
      <c r="G152" s="13"/>
      <c r="H152" s="14"/>
    </row>
    <row r="153" spans="2:8" ht="12" customHeight="1">
      <c r="B153" s="63" t="s">
        <v>246</v>
      </c>
      <c r="C153" s="45" t="s">
        <v>18</v>
      </c>
      <c r="D153" s="144">
        <v>1</v>
      </c>
      <c r="E153" s="47"/>
      <c r="F153" s="70"/>
      <c r="G153" s="13"/>
      <c r="H153" s="14"/>
    </row>
    <row r="154" spans="2:8" ht="12" customHeight="1">
      <c r="B154" s="63" t="s">
        <v>247</v>
      </c>
      <c r="C154" s="45" t="s">
        <v>18</v>
      </c>
      <c r="D154" s="144">
        <v>1</v>
      </c>
      <c r="E154" s="47"/>
      <c r="F154" s="70"/>
      <c r="G154" s="13"/>
      <c r="H154" s="14"/>
    </row>
    <row r="155" spans="2:8" ht="12" customHeight="1">
      <c r="B155" s="63" t="s">
        <v>248</v>
      </c>
      <c r="C155" s="45" t="s">
        <v>18</v>
      </c>
      <c r="D155" s="144">
        <v>1</v>
      </c>
      <c r="E155" s="47"/>
      <c r="F155" s="70"/>
      <c r="G155" s="13"/>
      <c r="H155" s="14"/>
    </row>
    <row r="156" spans="2:8" ht="12" customHeight="1">
      <c r="B156" s="63" t="s">
        <v>249</v>
      </c>
      <c r="C156" s="45" t="s">
        <v>18</v>
      </c>
      <c r="D156" s="144">
        <v>1</v>
      </c>
      <c r="E156" s="47"/>
      <c r="F156" s="70"/>
      <c r="G156" s="13"/>
      <c r="H156" s="14"/>
    </row>
    <row r="157" spans="2:8" ht="12" customHeight="1">
      <c r="B157" s="63" t="s">
        <v>253</v>
      </c>
      <c r="C157" s="45" t="s">
        <v>18</v>
      </c>
      <c r="D157" s="144">
        <v>1</v>
      </c>
      <c r="E157" s="47"/>
      <c r="F157" s="70"/>
      <c r="G157" s="13"/>
      <c r="H157" s="14"/>
    </row>
    <row r="158" spans="2:8" ht="12" customHeight="1">
      <c r="B158" s="63" t="s">
        <v>254</v>
      </c>
      <c r="C158" s="45" t="s">
        <v>18</v>
      </c>
      <c r="D158" s="144">
        <v>1</v>
      </c>
      <c r="E158" s="47"/>
      <c r="F158" s="70"/>
      <c r="G158" s="13"/>
      <c r="H158" s="14"/>
    </row>
    <row r="159" spans="2:8" ht="12" customHeight="1">
      <c r="B159" s="63" t="s">
        <v>255</v>
      </c>
      <c r="C159" s="45" t="s">
        <v>18</v>
      </c>
      <c r="D159" s="144">
        <v>2</v>
      </c>
      <c r="E159" s="47"/>
      <c r="F159" s="70"/>
      <c r="G159" s="13"/>
      <c r="H159" s="14"/>
    </row>
    <row r="160" spans="2:8" ht="12" customHeight="1">
      <c r="B160" s="63" t="s">
        <v>251</v>
      </c>
      <c r="C160" s="45" t="s">
        <v>18</v>
      </c>
      <c r="D160" s="144">
        <v>1</v>
      </c>
      <c r="E160" s="47"/>
      <c r="F160" s="70"/>
      <c r="G160" s="13"/>
      <c r="H160" s="14"/>
    </row>
    <row r="161" spans="2:8" ht="12" customHeight="1">
      <c r="B161" s="63" t="s">
        <v>250</v>
      </c>
      <c r="C161" s="45" t="s">
        <v>18</v>
      </c>
      <c r="D161" s="144">
        <v>1</v>
      </c>
      <c r="E161" s="47"/>
      <c r="F161" s="70"/>
      <c r="G161" s="13"/>
      <c r="H161" s="14"/>
    </row>
    <row r="162" spans="2:8" ht="12" customHeight="1">
      <c r="B162" s="168" t="s">
        <v>116</v>
      </c>
      <c r="C162" s="45"/>
      <c r="D162" s="144"/>
      <c r="E162" s="47"/>
      <c r="F162" s="70"/>
      <c r="G162" s="13"/>
      <c r="H162" s="14"/>
    </row>
    <row r="163" spans="2:8" ht="12" customHeight="1">
      <c r="B163" s="63" t="s">
        <v>117</v>
      </c>
      <c r="C163" s="45" t="s">
        <v>18</v>
      </c>
      <c r="D163" s="144">
        <v>5</v>
      </c>
      <c r="E163" s="47"/>
      <c r="F163" s="70"/>
      <c r="G163" s="13"/>
      <c r="H163" s="14"/>
    </row>
    <row r="164" spans="2:8" ht="12" customHeight="1">
      <c r="B164" s="63" t="s">
        <v>256</v>
      </c>
      <c r="C164" s="45" t="s">
        <v>18</v>
      </c>
      <c r="D164" s="144">
        <v>15</v>
      </c>
      <c r="E164" s="47"/>
      <c r="F164" s="70"/>
      <c r="G164" s="13"/>
      <c r="H164" s="14"/>
    </row>
    <row r="165" spans="2:8" ht="8.4" customHeight="1">
      <c r="B165" s="63"/>
      <c r="C165" s="45"/>
      <c r="D165" s="144"/>
      <c r="E165" s="47"/>
      <c r="F165" s="70"/>
      <c r="G165" s="13"/>
      <c r="H165" s="14"/>
    </row>
    <row r="166" spans="2:8">
      <c r="B166" s="63" t="s">
        <v>19</v>
      </c>
      <c r="C166" s="45" t="s">
        <v>140</v>
      </c>
      <c r="D166" s="144"/>
      <c r="E166" s="47"/>
      <c r="F166" s="70"/>
      <c r="G166" s="13"/>
      <c r="H166" s="14"/>
    </row>
    <row r="167" spans="2:8" ht="10.199999999999999" customHeight="1">
      <c r="B167" s="63"/>
      <c r="C167" s="45"/>
      <c r="D167" s="144"/>
      <c r="E167" s="47"/>
      <c r="F167" s="70"/>
      <c r="G167" s="13"/>
      <c r="H167" s="14"/>
    </row>
    <row r="168" spans="2:8">
      <c r="B168" s="98" t="s">
        <v>260</v>
      </c>
      <c r="C168" s="45"/>
      <c r="D168" s="144"/>
      <c r="E168" s="47"/>
      <c r="F168" s="70"/>
      <c r="G168" s="13"/>
      <c r="H168" s="14"/>
    </row>
    <row r="169" spans="2:8" ht="12" customHeight="1">
      <c r="B169" s="63" t="s">
        <v>93</v>
      </c>
      <c r="C169" s="45" t="s">
        <v>20</v>
      </c>
      <c r="D169" s="144"/>
      <c r="E169" s="47"/>
      <c r="F169" s="70"/>
      <c r="G169" s="13"/>
      <c r="H169" s="14"/>
    </row>
    <row r="170" spans="2:8" ht="12" customHeight="1">
      <c r="B170" s="168" t="s">
        <v>259</v>
      </c>
      <c r="C170" s="45"/>
      <c r="D170" s="144"/>
      <c r="E170" s="47"/>
      <c r="F170" s="70"/>
      <c r="G170" s="13"/>
      <c r="H170" s="14"/>
    </row>
    <row r="171" spans="2:8" ht="12" customHeight="1">
      <c r="B171" s="63" t="s">
        <v>258</v>
      </c>
      <c r="C171" s="45" t="s">
        <v>18</v>
      </c>
      <c r="D171" s="144">
        <v>4</v>
      </c>
      <c r="E171" s="47"/>
      <c r="F171" s="70"/>
      <c r="G171" s="13"/>
      <c r="H171" s="14"/>
    </row>
    <row r="172" spans="2:8" ht="12" customHeight="1">
      <c r="B172" s="168" t="s">
        <v>116</v>
      </c>
      <c r="C172" s="45"/>
      <c r="D172" s="144"/>
      <c r="E172" s="47"/>
      <c r="F172" s="70"/>
      <c r="G172" s="13"/>
      <c r="H172" s="14"/>
    </row>
    <row r="173" spans="2:8" ht="12" customHeight="1">
      <c r="B173" s="63" t="s">
        <v>257</v>
      </c>
      <c r="C173" s="45" t="s">
        <v>18</v>
      </c>
      <c r="D173" s="144">
        <v>1</v>
      </c>
      <c r="E173" s="47"/>
      <c r="F173" s="70"/>
      <c r="G173" s="13"/>
      <c r="H173" s="14"/>
    </row>
    <row r="174" spans="2:8" ht="10.199999999999999" customHeight="1">
      <c r="B174" s="63"/>
      <c r="C174" s="45"/>
      <c r="D174" s="144"/>
      <c r="E174" s="47"/>
      <c r="F174" s="70"/>
      <c r="G174" s="13"/>
      <c r="H174" s="14"/>
    </row>
    <row r="175" spans="2:8">
      <c r="B175" s="63" t="s">
        <v>19</v>
      </c>
      <c r="C175" s="45" t="s">
        <v>140</v>
      </c>
      <c r="D175" s="144"/>
      <c r="E175" s="47"/>
      <c r="F175" s="70"/>
      <c r="G175" s="13"/>
      <c r="H175" s="14"/>
    </row>
    <row r="176" spans="2:8" ht="13.8" thickBot="1">
      <c r="B176" s="54"/>
      <c r="C176" s="45"/>
      <c r="D176" s="157"/>
      <c r="E176" s="47"/>
      <c r="F176" s="70"/>
      <c r="G176" s="13"/>
      <c r="H176" s="14"/>
    </row>
    <row r="177" spans="2:8" ht="13.8" thickTop="1">
      <c r="B177" s="55"/>
      <c r="C177" s="88"/>
      <c r="D177" s="158"/>
      <c r="E177" s="79"/>
      <c r="F177" s="71"/>
      <c r="G177" s="13"/>
      <c r="H177" s="14"/>
    </row>
    <row r="178" spans="2:8">
      <c r="B178" s="56" t="s">
        <v>171</v>
      </c>
      <c r="C178" s="16"/>
      <c r="D178" s="153"/>
      <c r="E178" s="15"/>
      <c r="F178" s="72">
        <f>SUM(F84:F176)</f>
        <v>0</v>
      </c>
      <c r="G178" s="13"/>
      <c r="H178" s="14"/>
    </row>
    <row r="179" spans="2:8" ht="13.8" thickBot="1">
      <c r="B179" s="57"/>
      <c r="C179" s="89"/>
      <c r="D179" s="152"/>
      <c r="E179" s="80"/>
      <c r="F179" s="73"/>
      <c r="G179" s="13"/>
      <c r="H179" s="14"/>
    </row>
    <row r="180" spans="2:8" ht="15" customHeight="1" thickTop="1">
      <c r="B180" s="68"/>
      <c r="C180" s="93"/>
      <c r="D180" s="159"/>
      <c r="E180" s="83"/>
      <c r="F180" s="75"/>
      <c r="G180" s="13"/>
      <c r="H180" s="14"/>
    </row>
    <row r="181" spans="2:8">
      <c r="B181" s="109" t="s">
        <v>172</v>
      </c>
      <c r="C181" s="45"/>
      <c r="D181" s="144"/>
      <c r="E181" s="47"/>
      <c r="F181" s="70"/>
      <c r="G181" s="13"/>
      <c r="H181" s="14"/>
    </row>
    <row r="182" spans="2:8" ht="6.75" customHeight="1">
      <c r="B182" s="53"/>
      <c r="C182" s="45"/>
      <c r="D182" s="144"/>
      <c r="E182" s="47"/>
      <c r="F182" s="70"/>
      <c r="G182" s="13"/>
      <c r="H182" s="14"/>
    </row>
    <row r="183" spans="2:8" ht="12.75" customHeight="1">
      <c r="B183" s="60" t="s">
        <v>261</v>
      </c>
      <c r="C183" s="45" t="s">
        <v>18</v>
      </c>
      <c r="D183" s="144">
        <v>1</v>
      </c>
      <c r="E183" s="47"/>
      <c r="F183" s="70"/>
      <c r="G183" s="13"/>
      <c r="H183" s="14"/>
    </row>
    <row r="184" spans="2:8">
      <c r="B184" s="60" t="s">
        <v>129</v>
      </c>
      <c r="C184" s="45" t="s">
        <v>140</v>
      </c>
      <c r="D184" s="144"/>
      <c r="E184" s="47"/>
      <c r="F184" s="70"/>
      <c r="G184" s="13"/>
      <c r="H184" s="14"/>
    </row>
    <row r="185" spans="2:8" ht="26.4">
      <c r="B185" s="60" t="s">
        <v>130</v>
      </c>
      <c r="C185" s="45" t="s">
        <v>18</v>
      </c>
      <c r="D185" s="144">
        <v>1</v>
      </c>
      <c r="E185" s="47"/>
      <c r="F185" s="70"/>
      <c r="G185" s="13"/>
      <c r="H185" s="14"/>
    </row>
    <row r="186" spans="2:8" ht="12.75" customHeight="1">
      <c r="B186" s="60" t="s">
        <v>65</v>
      </c>
      <c r="C186" s="45" t="s">
        <v>140</v>
      </c>
      <c r="D186" s="144"/>
      <c r="E186" s="47"/>
      <c r="F186" s="70"/>
      <c r="G186" s="13"/>
      <c r="H186" s="14"/>
    </row>
    <row r="187" spans="2:8" ht="12.75" customHeight="1" thickBot="1">
      <c r="B187" s="54"/>
      <c r="C187" s="45"/>
      <c r="D187" s="144"/>
      <c r="E187" s="47"/>
      <c r="F187" s="70"/>
      <c r="G187" s="13"/>
      <c r="H187" s="14"/>
    </row>
    <row r="188" spans="2:8" ht="12.75" customHeight="1" thickTop="1">
      <c r="B188" s="55"/>
      <c r="C188" s="88"/>
      <c r="D188" s="150"/>
      <c r="E188" s="79"/>
      <c r="F188" s="71"/>
      <c r="G188" s="13"/>
      <c r="H188" s="14"/>
    </row>
    <row r="189" spans="2:8" ht="12.75" customHeight="1">
      <c r="B189" s="56" t="s">
        <v>173</v>
      </c>
      <c r="C189" s="16"/>
      <c r="D189" s="153"/>
      <c r="E189" s="15"/>
      <c r="F189" s="72">
        <f>SUM(F180:F187)</f>
        <v>0</v>
      </c>
      <c r="G189" s="13"/>
      <c r="H189" s="14"/>
    </row>
    <row r="190" spans="2:8" ht="12.75" customHeight="1" thickBot="1">
      <c r="B190" s="57"/>
      <c r="C190" s="89"/>
      <c r="D190" s="152"/>
      <c r="E190" s="80"/>
      <c r="F190" s="73"/>
      <c r="G190" s="13"/>
      <c r="H190" s="14"/>
    </row>
    <row r="191" spans="2:8" ht="13.8" thickTop="1">
      <c r="B191" s="68"/>
      <c r="C191" s="93"/>
      <c r="D191" s="159"/>
      <c r="E191" s="83"/>
      <c r="F191" s="75"/>
      <c r="G191" s="13"/>
      <c r="H191" s="14"/>
    </row>
    <row r="192" spans="2:8">
      <c r="B192" s="109" t="s">
        <v>174</v>
      </c>
      <c r="C192" s="45"/>
      <c r="D192" s="144"/>
      <c r="E192" s="47"/>
      <c r="F192" s="70"/>
      <c r="G192" s="13"/>
      <c r="H192" s="14"/>
    </row>
    <row r="193" spans="2:8">
      <c r="B193" s="54"/>
      <c r="C193" s="45"/>
      <c r="D193" s="144"/>
      <c r="E193" s="47"/>
      <c r="F193" s="70"/>
      <c r="G193" s="13"/>
      <c r="H193" s="14"/>
    </row>
    <row r="194" spans="2:8">
      <c r="B194" s="53" t="s">
        <v>40</v>
      </c>
      <c r="C194" s="45"/>
      <c r="D194" s="144"/>
      <c r="E194" s="47"/>
      <c r="F194" s="70"/>
      <c r="G194" s="13"/>
      <c r="H194" s="14"/>
    </row>
    <row r="195" spans="2:8" ht="12.75" customHeight="1">
      <c r="B195" s="60" t="s">
        <v>262</v>
      </c>
      <c r="C195" s="45" t="s">
        <v>18</v>
      </c>
      <c r="D195" s="144">
        <v>20</v>
      </c>
      <c r="E195" s="47"/>
      <c r="F195" s="70"/>
      <c r="G195" s="13"/>
      <c r="H195" s="14"/>
    </row>
    <row r="196" spans="2:8" s="21" customFormat="1" ht="12.75" customHeight="1">
      <c r="B196" s="60" t="s">
        <v>263</v>
      </c>
      <c r="C196" s="45" t="s">
        <v>18</v>
      </c>
      <c r="D196" s="144">
        <v>60</v>
      </c>
      <c r="E196" s="47"/>
      <c r="F196" s="70"/>
      <c r="G196" s="17"/>
      <c r="H196" s="22"/>
    </row>
    <row r="197" spans="2:8" s="252" customFormat="1" ht="15" customHeight="1">
      <c r="B197" s="245" t="s">
        <v>328</v>
      </c>
      <c r="C197" s="246" t="s">
        <v>18</v>
      </c>
      <c r="D197" s="247">
        <v>25</v>
      </c>
      <c r="E197" s="248"/>
      <c r="F197" s="249"/>
      <c r="G197" s="250"/>
      <c r="H197" s="251"/>
    </row>
    <row r="198" spans="2:8" s="252" customFormat="1" ht="15" customHeight="1">
      <c r="B198" s="245" t="s">
        <v>327</v>
      </c>
      <c r="C198" s="246" t="s">
        <v>18</v>
      </c>
      <c r="D198" s="247">
        <v>2</v>
      </c>
      <c r="E198" s="248"/>
      <c r="F198" s="249"/>
      <c r="G198" s="250"/>
      <c r="H198" s="251"/>
    </row>
    <row r="199" spans="2:8" s="252" customFormat="1" ht="15" customHeight="1">
      <c r="B199" s="245" t="s">
        <v>266</v>
      </c>
      <c r="C199" s="246" t="s">
        <v>18</v>
      </c>
      <c r="D199" s="247">
        <v>20</v>
      </c>
      <c r="E199" s="248"/>
      <c r="F199" s="249"/>
      <c r="G199" s="250"/>
      <c r="H199" s="251"/>
    </row>
    <row r="200" spans="2:8" s="252" customFormat="1" ht="15" customHeight="1">
      <c r="B200" s="245" t="s">
        <v>267</v>
      </c>
      <c r="C200" s="246" t="s">
        <v>18</v>
      </c>
      <c r="D200" s="247">
        <v>45</v>
      </c>
      <c r="E200" s="248"/>
      <c r="F200" s="249"/>
      <c r="G200" s="250"/>
      <c r="H200" s="251"/>
    </row>
    <row r="201" spans="2:8" ht="15" customHeight="1">
      <c r="B201" s="60" t="s">
        <v>264</v>
      </c>
      <c r="C201" s="45" t="s">
        <v>18</v>
      </c>
      <c r="D201" s="144">
        <v>30</v>
      </c>
      <c r="E201" s="47"/>
      <c r="F201" s="70"/>
      <c r="G201" s="13"/>
      <c r="H201" s="14"/>
    </row>
    <row r="202" spans="2:8" ht="15" customHeight="1">
      <c r="B202" s="60" t="s">
        <v>265</v>
      </c>
      <c r="C202" s="45" t="s">
        <v>18</v>
      </c>
      <c r="D202" s="144">
        <v>4</v>
      </c>
      <c r="E202" s="47"/>
      <c r="F202" s="70"/>
      <c r="G202" s="13"/>
      <c r="H202" s="14"/>
    </row>
    <row r="203" spans="2:8" ht="15" customHeight="1">
      <c r="B203" s="60" t="s">
        <v>273</v>
      </c>
      <c r="C203" s="45" t="s">
        <v>18</v>
      </c>
      <c r="D203" s="144">
        <v>25</v>
      </c>
      <c r="E203" s="47"/>
      <c r="F203" s="70"/>
      <c r="G203" s="13"/>
      <c r="H203" s="14"/>
    </row>
    <row r="204" spans="2:8" ht="15" customHeight="1">
      <c r="B204" s="60" t="s">
        <v>268</v>
      </c>
      <c r="C204" s="45" t="s">
        <v>18</v>
      </c>
      <c r="D204" s="144">
        <v>10</v>
      </c>
      <c r="E204" s="47"/>
      <c r="F204" s="70"/>
      <c r="G204" s="13"/>
      <c r="H204" s="14"/>
    </row>
    <row r="205" spans="2:8" ht="15" customHeight="1">
      <c r="B205" s="60" t="s">
        <v>269</v>
      </c>
      <c r="C205" s="45" t="s">
        <v>18</v>
      </c>
      <c r="D205" s="144">
        <v>1</v>
      </c>
      <c r="E205" s="47"/>
      <c r="F205" s="70"/>
      <c r="G205" s="13"/>
      <c r="H205" s="14"/>
    </row>
    <row r="206" spans="2:8" ht="15" customHeight="1">
      <c r="B206" s="60" t="s">
        <v>270</v>
      </c>
      <c r="C206" s="45" t="s">
        <v>18</v>
      </c>
      <c r="D206" s="144">
        <v>5</v>
      </c>
      <c r="E206" s="47"/>
      <c r="F206" s="70"/>
      <c r="G206" s="13"/>
      <c r="H206" s="14"/>
    </row>
    <row r="207" spans="2:8" ht="15" customHeight="1">
      <c r="B207" s="60" t="s">
        <v>271</v>
      </c>
      <c r="C207" s="45" t="s">
        <v>18</v>
      </c>
      <c r="D207" s="144">
        <v>1</v>
      </c>
      <c r="E207" s="47"/>
      <c r="F207" s="70"/>
      <c r="G207" s="13"/>
      <c r="H207" s="14"/>
    </row>
    <row r="208" spans="2:8" ht="15" customHeight="1">
      <c r="B208" s="60" t="s">
        <v>272</v>
      </c>
      <c r="C208" s="45" t="s">
        <v>274</v>
      </c>
      <c r="D208" s="144">
        <v>40</v>
      </c>
      <c r="E208" s="47"/>
      <c r="F208" s="70"/>
      <c r="G208" s="13"/>
      <c r="H208" s="14"/>
    </row>
    <row r="209" spans="2:246" ht="27.75" customHeight="1">
      <c r="B209" s="58" t="s">
        <v>39</v>
      </c>
      <c r="C209" s="45" t="s">
        <v>18</v>
      </c>
      <c r="D209" s="144">
        <v>1</v>
      </c>
      <c r="E209" s="47"/>
      <c r="F209" s="70"/>
      <c r="G209" s="13"/>
      <c r="H209" s="14"/>
    </row>
    <row r="210" spans="2:246" ht="9" customHeight="1">
      <c r="B210" s="54"/>
      <c r="C210" s="45"/>
      <c r="D210" s="144"/>
      <c r="E210" s="47"/>
      <c r="F210" s="70"/>
      <c r="G210" s="13"/>
      <c r="H210" s="14"/>
    </row>
    <row r="211" spans="2:246">
      <c r="B211" s="23" t="s">
        <v>42</v>
      </c>
      <c r="C211" s="87"/>
      <c r="D211" s="160"/>
      <c r="E211" s="85"/>
      <c r="F211" s="77">
        <f>SUM(F191:F209)</f>
        <v>0</v>
      </c>
      <c r="G211" s="13"/>
      <c r="H211" s="14"/>
    </row>
    <row r="212" spans="2:246">
      <c r="B212" s="54"/>
      <c r="C212" s="45"/>
      <c r="D212" s="144"/>
      <c r="E212" s="47"/>
      <c r="F212" s="70"/>
      <c r="G212" s="13"/>
      <c r="H212" s="14"/>
    </row>
    <row r="213" spans="2:246">
      <c r="B213" s="53" t="s">
        <v>67</v>
      </c>
      <c r="C213" s="45"/>
      <c r="D213" s="144"/>
      <c r="E213" s="47"/>
      <c r="F213" s="70"/>
      <c r="G213" s="13"/>
      <c r="H213" s="14"/>
    </row>
    <row r="214" spans="2:246">
      <c r="B214" s="60" t="s">
        <v>122</v>
      </c>
      <c r="C214" s="45" t="s">
        <v>18</v>
      </c>
      <c r="D214" s="144">
        <v>10</v>
      </c>
      <c r="E214" s="47"/>
      <c r="F214" s="70"/>
      <c r="G214" s="13"/>
      <c r="H214" s="14"/>
    </row>
    <row r="215" spans="2:246">
      <c r="B215" s="60" t="s">
        <v>123</v>
      </c>
      <c r="C215" s="45" t="s">
        <v>18</v>
      </c>
      <c r="D215" s="144">
        <v>25</v>
      </c>
      <c r="E215" s="47"/>
      <c r="F215" s="70"/>
      <c r="G215" s="13"/>
      <c r="H215" s="14"/>
    </row>
    <row r="216" spans="2:246">
      <c r="B216" s="60" t="s">
        <v>124</v>
      </c>
      <c r="C216" s="45" t="s">
        <v>18</v>
      </c>
      <c r="D216" s="144">
        <v>5</v>
      </c>
      <c r="E216" s="47"/>
      <c r="F216" s="70"/>
      <c r="G216" s="13"/>
      <c r="H216" s="14"/>
    </row>
    <row r="217" spans="2:246">
      <c r="B217" s="60" t="s">
        <v>277</v>
      </c>
      <c r="C217" s="45" t="s">
        <v>18</v>
      </c>
      <c r="D217" s="144">
        <v>20</v>
      </c>
      <c r="E217" s="47"/>
      <c r="F217" s="70"/>
      <c r="G217" s="13"/>
      <c r="H217" s="14"/>
    </row>
    <row r="218" spans="2:246" ht="15" customHeight="1">
      <c r="B218" s="60" t="s">
        <v>276</v>
      </c>
      <c r="C218" s="45" t="s">
        <v>18</v>
      </c>
      <c r="D218" s="144">
        <v>5</v>
      </c>
      <c r="E218" s="47"/>
      <c r="F218" s="70"/>
      <c r="G218" s="13"/>
      <c r="H218" s="14"/>
    </row>
    <row r="219" spans="2:246" ht="12.75" customHeight="1">
      <c r="B219" s="60" t="s">
        <v>275</v>
      </c>
      <c r="C219" s="45" t="s">
        <v>18</v>
      </c>
      <c r="D219" s="144">
        <v>15</v>
      </c>
      <c r="E219" s="47"/>
      <c r="F219" s="70"/>
      <c r="G219" s="13"/>
      <c r="H219" s="14"/>
    </row>
    <row r="220" spans="2:246" ht="15" customHeight="1">
      <c r="B220" s="60" t="s">
        <v>41</v>
      </c>
      <c r="C220" s="45" t="s">
        <v>18</v>
      </c>
      <c r="D220" s="144">
        <v>2</v>
      </c>
      <c r="E220" s="47"/>
      <c r="F220" s="70"/>
      <c r="G220" s="13"/>
      <c r="H220" s="14"/>
    </row>
    <row r="221" spans="2:246" ht="12.75" customHeight="1">
      <c r="B221" s="60" t="s">
        <v>65</v>
      </c>
      <c r="C221" s="45" t="s">
        <v>18</v>
      </c>
      <c r="D221" s="144">
        <v>1</v>
      </c>
      <c r="E221" s="47"/>
      <c r="F221" s="70"/>
      <c r="G221" s="13"/>
      <c r="H221" s="14"/>
    </row>
    <row r="222" spans="2:246" ht="9" customHeight="1">
      <c r="B222" s="54"/>
      <c r="C222" s="45"/>
      <c r="D222" s="144"/>
      <c r="E222" s="47"/>
      <c r="F222" s="70"/>
      <c r="G222" s="13"/>
      <c r="H222" s="14"/>
    </row>
    <row r="223" spans="2:246" ht="12.75" customHeight="1">
      <c r="B223" s="23" t="s">
        <v>68</v>
      </c>
      <c r="C223" s="87"/>
      <c r="D223" s="160"/>
      <c r="E223" s="85"/>
      <c r="F223" s="77">
        <f>SUM(F212:F222)</f>
        <v>0</v>
      </c>
      <c r="G223" s="13"/>
      <c r="H223" s="14"/>
    </row>
    <row r="224" spans="2:246" s="21" customFormat="1" ht="12.75" customHeight="1" thickBot="1">
      <c r="B224" s="64"/>
      <c r="C224" s="91"/>
      <c r="D224" s="155"/>
      <c r="E224" s="81"/>
      <c r="F224" s="72"/>
      <c r="G224" s="17"/>
      <c r="H224" s="22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</row>
    <row r="225" spans="2:246" s="21" customFormat="1" ht="12.75" customHeight="1" thickTop="1">
      <c r="B225" s="55"/>
      <c r="C225" s="88"/>
      <c r="D225" s="150"/>
      <c r="E225" s="79"/>
      <c r="F225" s="71"/>
      <c r="G225" s="17"/>
      <c r="H225" s="22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</row>
    <row r="226" spans="2:246" ht="12.75" customHeight="1">
      <c r="B226" s="56" t="s">
        <v>175</v>
      </c>
      <c r="C226" s="16"/>
      <c r="D226" s="153"/>
      <c r="E226" s="15"/>
      <c r="F226" s="72">
        <f>SUM(F211+F223)</f>
        <v>0</v>
      </c>
      <c r="G226" s="13"/>
      <c r="H226" s="14"/>
    </row>
    <row r="227" spans="2:246" ht="15" customHeight="1" thickBot="1">
      <c r="B227" s="57"/>
      <c r="C227" s="89"/>
      <c r="D227" s="152"/>
      <c r="E227" s="80"/>
      <c r="F227" s="73"/>
      <c r="G227" s="13"/>
      <c r="H227" s="14"/>
    </row>
    <row r="228" spans="2:246" ht="15" customHeight="1" thickTop="1">
      <c r="B228" s="68"/>
      <c r="C228" s="93"/>
      <c r="D228" s="159"/>
      <c r="E228" s="83"/>
      <c r="F228" s="75"/>
      <c r="G228" s="13"/>
      <c r="H228" s="14"/>
    </row>
    <row r="229" spans="2:246" ht="25.5" customHeight="1">
      <c r="B229" s="109" t="s">
        <v>176</v>
      </c>
      <c r="C229" s="45"/>
      <c r="D229" s="144"/>
      <c r="E229" s="47"/>
      <c r="F229" s="70"/>
      <c r="G229" s="13"/>
      <c r="H229" s="14"/>
    </row>
    <row r="230" spans="2:246" ht="9.75" customHeight="1">
      <c r="B230" s="53"/>
      <c r="C230" s="45"/>
      <c r="D230" s="144"/>
      <c r="E230" s="47"/>
      <c r="F230" s="70"/>
      <c r="G230" s="13"/>
      <c r="H230" s="14"/>
    </row>
    <row r="231" spans="2:246" ht="12.75" customHeight="1">
      <c r="B231" s="53" t="s">
        <v>69</v>
      </c>
      <c r="C231" s="45"/>
      <c r="D231" s="144"/>
      <c r="E231" s="47"/>
      <c r="F231" s="70"/>
      <c r="G231" s="13"/>
      <c r="H231" s="14"/>
    </row>
    <row r="232" spans="2:246" ht="12.75" customHeight="1">
      <c r="B232" s="60" t="s">
        <v>96</v>
      </c>
      <c r="C232" s="45" t="s">
        <v>18</v>
      </c>
      <c r="D232" s="144">
        <v>35</v>
      </c>
      <c r="E232" s="47"/>
      <c r="F232" s="70"/>
      <c r="G232" s="13"/>
      <c r="H232" s="14"/>
    </row>
    <row r="233" spans="2:246">
      <c r="B233" s="60" t="s">
        <v>95</v>
      </c>
      <c r="C233" s="45" t="s">
        <v>18</v>
      </c>
      <c r="D233" s="144">
        <v>100</v>
      </c>
      <c r="E233" s="47"/>
      <c r="F233" s="70"/>
      <c r="G233" s="13"/>
      <c r="H233" s="14"/>
    </row>
    <row r="234" spans="2:246">
      <c r="B234" s="60" t="s">
        <v>97</v>
      </c>
      <c r="C234" s="45" t="s">
        <v>18</v>
      </c>
      <c r="D234" s="144">
        <v>15</v>
      </c>
      <c r="E234" s="47"/>
      <c r="F234" s="70"/>
      <c r="G234" s="13"/>
      <c r="H234" s="14"/>
    </row>
    <row r="235" spans="2:246" ht="12.75" customHeight="1">
      <c r="B235" s="60" t="s">
        <v>283</v>
      </c>
      <c r="C235" s="45" t="s">
        <v>18</v>
      </c>
      <c r="D235" s="144">
        <v>1</v>
      </c>
      <c r="E235" s="47"/>
      <c r="F235" s="70"/>
      <c r="G235" s="13"/>
      <c r="H235" s="14"/>
    </row>
    <row r="236" spans="2:246" ht="12.75" customHeight="1">
      <c r="B236" s="60" t="s">
        <v>281</v>
      </c>
      <c r="C236" s="45" t="s">
        <v>18</v>
      </c>
      <c r="D236" s="144">
        <v>10</v>
      </c>
      <c r="E236" s="47"/>
      <c r="F236" s="70"/>
      <c r="G236" s="13"/>
      <c r="H236" s="14"/>
    </row>
    <row r="237" spans="2:246" ht="12.75" customHeight="1">
      <c r="B237" s="60" t="s">
        <v>282</v>
      </c>
      <c r="C237" s="45" t="s">
        <v>18</v>
      </c>
      <c r="D237" s="144">
        <v>30</v>
      </c>
      <c r="E237" s="47"/>
      <c r="F237" s="70"/>
      <c r="G237" s="13"/>
      <c r="H237" s="14"/>
    </row>
    <row r="238" spans="2:246">
      <c r="B238" s="60" t="s">
        <v>284</v>
      </c>
      <c r="C238" s="45" t="s">
        <v>18</v>
      </c>
      <c r="D238" s="46">
        <v>5</v>
      </c>
      <c r="E238" s="47"/>
      <c r="F238" s="70"/>
      <c r="G238" s="13"/>
      <c r="H238" s="14"/>
    </row>
    <row r="239" spans="2:246" ht="12.75" customHeight="1">
      <c r="B239" s="60" t="s">
        <v>65</v>
      </c>
      <c r="C239" s="45" t="s">
        <v>18</v>
      </c>
      <c r="D239" s="144">
        <v>1</v>
      </c>
      <c r="E239" s="47"/>
      <c r="F239" s="70"/>
      <c r="G239" s="13"/>
      <c r="H239" s="14"/>
    </row>
    <row r="240" spans="2:246" ht="12.75" customHeight="1">
      <c r="B240" s="54"/>
      <c r="C240" s="45"/>
      <c r="D240" s="144"/>
      <c r="E240" s="47"/>
      <c r="F240" s="70"/>
      <c r="G240" s="13"/>
      <c r="H240" s="14"/>
    </row>
    <row r="241" spans="2:10" ht="12.75" customHeight="1">
      <c r="B241" s="53" t="s">
        <v>79</v>
      </c>
      <c r="C241" s="45"/>
      <c r="D241" s="144"/>
      <c r="E241" s="47"/>
      <c r="F241" s="70"/>
      <c r="G241" s="13"/>
      <c r="H241" s="14"/>
    </row>
    <row r="242" spans="2:10" ht="12.75" customHeight="1">
      <c r="B242" s="54" t="s">
        <v>127</v>
      </c>
      <c r="C242" s="45" t="s">
        <v>18</v>
      </c>
      <c r="D242" s="144">
        <v>30</v>
      </c>
      <c r="E242" s="47"/>
      <c r="F242" s="70"/>
      <c r="G242" s="13"/>
      <c r="H242" s="14"/>
    </row>
    <row r="243" spans="2:10" ht="12.75" customHeight="1">
      <c r="B243" s="54" t="s">
        <v>128</v>
      </c>
      <c r="C243" s="45" t="s">
        <v>18</v>
      </c>
      <c r="D243" s="144">
        <v>3</v>
      </c>
      <c r="E243" s="47"/>
      <c r="F243" s="70"/>
      <c r="G243" s="13"/>
      <c r="H243" s="14"/>
    </row>
    <row r="244" spans="2:10" ht="12.75" customHeight="1">
      <c r="B244" s="60" t="s">
        <v>285</v>
      </c>
      <c r="C244" s="45" t="s">
        <v>18</v>
      </c>
      <c r="D244" s="46">
        <v>1</v>
      </c>
      <c r="E244" s="47"/>
      <c r="F244" s="70"/>
      <c r="G244" s="13"/>
      <c r="H244" s="14"/>
    </row>
    <row r="245" spans="2:10" ht="12.75" customHeight="1">
      <c r="B245" s="60" t="s">
        <v>65</v>
      </c>
      <c r="C245" s="45" t="s">
        <v>18</v>
      </c>
      <c r="D245" s="144">
        <v>1</v>
      </c>
      <c r="E245" s="47"/>
      <c r="F245" s="70"/>
      <c r="G245" s="13"/>
      <c r="H245" s="14"/>
    </row>
    <row r="246" spans="2:10" ht="12.75" customHeight="1" thickBot="1">
      <c r="B246" s="54"/>
      <c r="C246" s="45"/>
      <c r="D246" s="144"/>
      <c r="E246" s="47"/>
      <c r="F246" s="70"/>
      <c r="G246" s="13"/>
      <c r="H246" s="14"/>
    </row>
    <row r="247" spans="2:10" ht="12.75" customHeight="1" thickTop="1">
      <c r="B247" s="55"/>
      <c r="C247" s="88"/>
      <c r="D247" s="150"/>
      <c r="E247" s="79"/>
      <c r="F247" s="71"/>
      <c r="G247" s="13"/>
      <c r="H247" s="14"/>
    </row>
    <row r="248" spans="2:10" ht="12.75" customHeight="1">
      <c r="B248" s="56" t="s">
        <v>177</v>
      </c>
      <c r="C248" s="16"/>
      <c r="D248" s="153"/>
      <c r="E248" s="15"/>
      <c r="F248" s="72">
        <f>SUM(F228:F246)</f>
        <v>0</v>
      </c>
      <c r="G248" s="13"/>
      <c r="H248" s="14"/>
    </row>
    <row r="249" spans="2:10" ht="12.75" customHeight="1" thickBot="1">
      <c r="B249" s="57"/>
      <c r="C249" s="89"/>
      <c r="D249" s="152"/>
      <c r="E249" s="80"/>
      <c r="F249" s="73"/>
      <c r="G249" s="13"/>
      <c r="H249" s="14"/>
    </row>
    <row r="250" spans="2:10" ht="12.75" customHeight="1" thickTop="1">
      <c r="B250" s="110"/>
      <c r="C250" s="111"/>
      <c r="D250" s="139"/>
      <c r="E250" s="112"/>
      <c r="F250" s="113"/>
      <c r="G250" s="114"/>
      <c r="H250" s="13"/>
      <c r="I250" s="14"/>
      <c r="J250" s="115"/>
    </row>
    <row r="251" spans="2:10" ht="12.75" customHeight="1">
      <c r="B251" s="133" t="s">
        <v>186</v>
      </c>
      <c r="C251" s="111"/>
      <c r="D251" s="139"/>
      <c r="E251" s="112"/>
      <c r="F251" s="113"/>
      <c r="G251" s="114"/>
      <c r="H251" s="13"/>
      <c r="I251" s="14"/>
      <c r="J251" s="115"/>
    </row>
    <row r="252" spans="2:10" ht="12.75" customHeight="1">
      <c r="B252" s="110"/>
      <c r="C252" s="111"/>
      <c r="D252" s="139"/>
      <c r="E252" s="112"/>
      <c r="F252" s="113"/>
      <c r="G252" s="114"/>
      <c r="H252" s="13"/>
      <c r="I252" s="14"/>
      <c r="J252" s="115"/>
    </row>
    <row r="253" spans="2:10" ht="12.75" customHeight="1">
      <c r="B253" s="110" t="s">
        <v>178</v>
      </c>
      <c r="C253" s="111" t="s">
        <v>18</v>
      </c>
      <c r="D253" s="139">
        <v>50</v>
      </c>
      <c r="E253" s="112"/>
      <c r="F253" s="113"/>
      <c r="G253" s="114"/>
      <c r="H253" s="13"/>
      <c r="I253" s="14"/>
      <c r="J253" s="115"/>
    </row>
    <row r="254" spans="2:10" ht="12.75" customHeight="1">
      <c r="B254" s="110" t="s">
        <v>179</v>
      </c>
      <c r="C254" s="111" t="s">
        <v>15</v>
      </c>
      <c r="D254" s="139">
        <v>11</v>
      </c>
      <c r="E254" s="112"/>
      <c r="F254" s="113"/>
      <c r="G254" s="114"/>
      <c r="H254" s="13"/>
      <c r="I254" s="14"/>
      <c r="J254" s="115"/>
    </row>
    <row r="255" spans="2:10" ht="12.75" customHeight="1">
      <c r="B255" s="110" t="s">
        <v>180</v>
      </c>
      <c r="C255" s="111" t="s">
        <v>15</v>
      </c>
      <c r="D255" s="139">
        <v>1</v>
      </c>
      <c r="E255" s="112"/>
      <c r="F255" s="113"/>
      <c r="G255" s="114"/>
      <c r="H255" s="13"/>
      <c r="I255" s="14"/>
      <c r="J255" s="115"/>
    </row>
    <row r="256" spans="2:10" ht="12.75" customHeight="1">
      <c r="B256" s="110" t="s">
        <v>181</v>
      </c>
      <c r="C256" s="111" t="s">
        <v>15</v>
      </c>
      <c r="D256" s="139">
        <v>25</v>
      </c>
      <c r="E256" s="112"/>
      <c r="F256" s="113"/>
      <c r="G256" s="114"/>
      <c r="H256" s="13"/>
      <c r="I256" s="14"/>
      <c r="J256" s="115"/>
    </row>
    <row r="257" spans="2:10" ht="12.75" customHeight="1">
      <c r="B257" s="110" t="s">
        <v>182</v>
      </c>
      <c r="C257" s="111" t="s">
        <v>15</v>
      </c>
      <c r="D257" s="139">
        <v>1</v>
      </c>
      <c r="E257" s="112"/>
      <c r="F257" s="113"/>
      <c r="G257" s="114"/>
      <c r="H257" s="13"/>
      <c r="I257" s="14"/>
      <c r="J257" s="115"/>
    </row>
    <row r="258" spans="2:10" ht="12.75" customHeight="1">
      <c r="B258" s="116" t="s">
        <v>19</v>
      </c>
      <c r="C258" s="111" t="s">
        <v>18</v>
      </c>
      <c r="D258" s="139">
        <v>1</v>
      </c>
      <c r="E258" s="112"/>
      <c r="F258" s="113"/>
      <c r="G258" s="114"/>
      <c r="H258" s="13"/>
      <c r="I258" s="14"/>
      <c r="J258" s="115"/>
    </row>
    <row r="259" spans="2:10" ht="12.75" customHeight="1">
      <c r="B259" s="117"/>
      <c r="C259" s="111"/>
      <c r="D259" s="139"/>
      <c r="E259" s="112"/>
      <c r="F259" s="113"/>
      <c r="G259" s="114"/>
      <c r="H259" s="13"/>
      <c r="I259" s="14"/>
      <c r="J259" s="115"/>
    </row>
    <row r="260" spans="2:10" ht="12.75" customHeight="1">
      <c r="B260" s="137" t="s">
        <v>184</v>
      </c>
      <c r="C260" s="138"/>
      <c r="D260" s="139"/>
      <c r="E260" s="140"/>
      <c r="F260" s="141"/>
      <c r="G260" s="114"/>
      <c r="H260" s="13"/>
      <c r="I260" s="14"/>
      <c r="J260" s="115"/>
    </row>
    <row r="261" spans="2:10" ht="26.4" customHeight="1">
      <c r="B261" s="142" t="s">
        <v>278</v>
      </c>
      <c r="C261" s="138" t="s">
        <v>183</v>
      </c>
      <c r="D261" s="139">
        <v>6</v>
      </c>
      <c r="E261" s="140"/>
      <c r="F261" s="141"/>
      <c r="G261" s="114"/>
      <c r="H261" s="13"/>
      <c r="I261" s="14"/>
      <c r="J261" s="115"/>
    </row>
    <row r="262" spans="2:10" ht="30" customHeight="1">
      <c r="B262" s="142" t="s">
        <v>185</v>
      </c>
      <c r="C262" s="138"/>
      <c r="D262" s="139"/>
      <c r="E262" s="140"/>
      <c r="F262" s="141"/>
      <c r="G262" s="114"/>
      <c r="H262" s="13"/>
      <c r="I262" s="14"/>
      <c r="J262" s="115"/>
    </row>
    <row r="263" spans="2:10" s="118" customFormat="1" ht="14.4" thickBot="1">
      <c r="B263" s="119"/>
      <c r="C263" s="120"/>
      <c r="D263" s="121"/>
      <c r="E263" s="122"/>
      <c r="F263" s="123"/>
      <c r="G263"/>
    </row>
    <row r="264" spans="2:10" ht="12.75" customHeight="1" thickTop="1">
      <c r="B264" s="124"/>
      <c r="C264" s="125"/>
      <c r="D264" s="161"/>
      <c r="E264" s="126"/>
      <c r="F264" s="127"/>
      <c r="G264" s="114"/>
      <c r="H264" s="13"/>
      <c r="I264" s="14"/>
      <c r="J264" s="115"/>
    </row>
    <row r="265" spans="2:10" ht="12.75" customHeight="1">
      <c r="B265" s="15" t="s">
        <v>187</v>
      </c>
      <c r="C265" s="16"/>
      <c r="D265" s="153"/>
      <c r="E265" s="15"/>
      <c r="F265" s="128">
        <f>SUM(F251:F262)</f>
        <v>0</v>
      </c>
      <c r="G265" s="114"/>
      <c r="H265" s="13"/>
      <c r="I265" s="14"/>
      <c r="J265" s="115"/>
    </row>
    <row r="266" spans="2:10" ht="12.75" customHeight="1" thickBot="1">
      <c r="B266" s="129"/>
      <c r="C266" s="130"/>
      <c r="D266" s="121"/>
      <c r="E266" s="131"/>
      <c r="F266" s="132"/>
      <c r="G266" s="114"/>
      <c r="H266" s="13"/>
      <c r="I266" s="14"/>
      <c r="J266" s="115"/>
    </row>
    <row r="267" spans="2:10" ht="13.8" thickTop="1">
      <c r="B267" s="55"/>
      <c r="C267" s="88"/>
      <c r="D267" s="150"/>
      <c r="E267" s="79"/>
      <c r="F267" s="71"/>
      <c r="G267" s="13"/>
      <c r="H267" s="14"/>
    </row>
    <row r="268" spans="2:10">
      <c r="B268" s="56" t="s">
        <v>324</v>
      </c>
      <c r="C268" s="16"/>
      <c r="D268" s="153"/>
      <c r="E268" s="15"/>
      <c r="F268" s="72">
        <f>F33+F47+F58+F82+F178+F226+F248+F189</f>
        <v>0</v>
      </c>
      <c r="G268" s="13"/>
      <c r="H268" s="14"/>
    </row>
    <row r="269" spans="2:10" ht="13.2" customHeight="1" thickBot="1">
      <c r="B269" s="57"/>
      <c r="C269" s="89"/>
      <c r="D269" s="152"/>
      <c r="E269" s="80"/>
      <c r="F269" s="73"/>
      <c r="G269" s="13"/>
      <c r="H269" s="14"/>
    </row>
    <row r="270" spans="2:10" ht="13.8" thickTop="1">
      <c r="B270" s="49"/>
      <c r="C270" s="45"/>
      <c r="D270" s="144"/>
      <c r="E270" s="47"/>
      <c r="F270" s="70"/>
      <c r="G270" s="13"/>
      <c r="H270" s="14"/>
    </row>
    <row r="271" spans="2:10">
      <c r="B271" s="52" t="s">
        <v>188</v>
      </c>
      <c r="C271" s="45"/>
      <c r="D271" s="144"/>
      <c r="E271" s="47"/>
      <c r="F271" s="70"/>
      <c r="G271" s="13"/>
      <c r="H271" s="14"/>
    </row>
    <row r="272" spans="2:10">
      <c r="B272" s="54"/>
      <c r="C272" s="45"/>
      <c r="D272" s="144"/>
      <c r="E272" s="47"/>
      <c r="F272" s="70"/>
      <c r="G272" s="13"/>
      <c r="H272" s="14"/>
    </row>
    <row r="273" spans="2:15">
      <c r="B273" s="65" t="s">
        <v>189</v>
      </c>
      <c r="C273" s="45"/>
      <c r="D273" s="144"/>
      <c r="E273" s="47"/>
      <c r="F273" s="70"/>
      <c r="G273" s="13"/>
      <c r="H273" s="14"/>
    </row>
    <row r="274" spans="2:15">
      <c r="B274" s="54" t="s">
        <v>279</v>
      </c>
      <c r="C274" s="45" t="s">
        <v>18</v>
      </c>
      <c r="D274" s="144">
        <v>1</v>
      </c>
      <c r="E274" s="47"/>
      <c r="F274" s="70"/>
      <c r="G274" s="13"/>
      <c r="H274" s="14"/>
    </row>
    <row r="275" spans="2:15">
      <c r="B275" s="54" t="s">
        <v>280</v>
      </c>
      <c r="C275" s="45" t="s">
        <v>18</v>
      </c>
      <c r="D275" s="144">
        <v>1</v>
      </c>
      <c r="E275" s="47"/>
      <c r="F275" s="70"/>
      <c r="G275" s="13"/>
      <c r="H275" s="14"/>
    </row>
    <row r="276" spans="2:15">
      <c r="B276" s="54" t="s">
        <v>45</v>
      </c>
      <c r="C276" s="45" t="s">
        <v>20</v>
      </c>
      <c r="D276" s="144"/>
      <c r="E276" s="47"/>
      <c r="F276" s="70"/>
      <c r="G276" s="13"/>
      <c r="H276" s="14"/>
    </row>
    <row r="277" spans="2:15">
      <c r="B277" s="54" t="s">
        <v>85</v>
      </c>
      <c r="C277" s="45" t="s">
        <v>18</v>
      </c>
      <c r="D277" s="144">
        <f>+SUM(D278:D281)</f>
        <v>107</v>
      </c>
      <c r="E277" s="47"/>
      <c r="F277" s="70"/>
      <c r="G277" s="14"/>
      <c r="H277" s="14"/>
      <c r="I277" s="14"/>
      <c r="J277" s="14"/>
      <c r="K277" s="14"/>
      <c r="L277" s="14"/>
      <c r="M277" s="14"/>
      <c r="N277" s="14"/>
      <c r="O277" s="14"/>
    </row>
    <row r="278" spans="2:15">
      <c r="B278" s="54" t="s">
        <v>98</v>
      </c>
      <c r="C278" s="45" t="s">
        <v>18</v>
      </c>
      <c r="D278" s="144">
        <v>25</v>
      </c>
      <c r="E278" s="47"/>
      <c r="F278" s="70"/>
      <c r="G278" s="14"/>
      <c r="H278" s="14"/>
      <c r="I278" s="14"/>
      <c r="J278" s="14"/>
      <c r="K278" s="14"/>
      <c r="L278" s="14"/>
      <c r="M278" s="14"/>
      <c r="N278" s="14"/>
      <c r="O278" s="14"/>
    </row>
    <row r="279" spans="2:15">
      <c r="B279" s="54" t="s">
        <v>99</v>
      </c>
      <c r="C279" s="45" t="s">
        <v>20</v>
      </c>
      <c r="D279" s="144">
        <f>(D242*2)+D243+D244</f>
        <v>64</v>
      </c>
      <c r="E279" s="47"/>
      <c r="F279" s="70"/>
      <c r="G279" s="14"/>
      <c r="H279" s="14"/>
      <c r="I279" s="14"/>
      <c r="J279" s="14"/>
      <c r="K279" s="14"/>
      <c r="L279" s="14"/>
      <c r="M279" s="14"/>
      <c r="N279" s="14"/>
      <c r="O279" s="14"/>
    </row>
    <row r="280" spans="2:15">
      <c r="B280" s="54" t="s">
        <v>100</v>
      </c>
      <c r="C280" s="45" t="s">
        <v>18</v>
      </c>
      <c r="D280" s="144">
        <v>15</v>
      </c>
      <c r="E280" s="47"/>
      <c r="F280" s="70"/>
      <c r="G280" s="14"/>
      <c r="H280" s="14"/>
      <c r="I280" s="14"/>
      <c r="J280" s="14"/>
      <c r="K280" s="14"/>
      <c r="L280" s="14"/>
      <c r="M280" s="14"/>
      <c r="N280" s="14"/>
      <c r="O280" s="14"/>
    </row>
    <row r="281" spans="2:15">
      <c r="B281" s="54" t="s">
        <v>101</v>
      </c>
      <c r="C281" s="45" t="s">
        <v>18</v>
      </c>
      <c r="D281" s="144">
        <v>3</v>
      </c>
      <c r="E281" s="47"/>
      <c r="F281" s="70"/>
      <c r="G281" s="14"/>
      <c r="H281" s="14"/>
      <c r="I281" s="14"/>
      <c r="J281" s="14"/>
      <c r="K281" s="14"/>
      <c r="L281" s="14"/>
      <c r="M281" s="14"/>
      <c r="N281" s="14"/>
      <c r="O281" s="14"/>
    </row>
    <row r="282" spans="2:15">
      <c r="B282" s="54" t="s">
        <v>132</v>
      </c>
      <c r="C282" s="45" t="s">
        <v>18</v>
      </c>
      <c r="D282" s="144">
        <v>1</v>
      </c>
      <c r="E282" s="47"/>
      <c r="F282" s="70"/>
      <c r="G282" s="14"/>
      <c r="H282" s="14"/>
      <c r="I282" s="14"/>
      <c r="J282" s="14"/>
      <c r="K282" s="14"/>
      <c r="L282" s="14"/>
      <c r="M282" s="14"/>
      <c r="N282" s="14"/>
      <c r="O282" s="14"/>
    </row>
    <row r="283" spans="2:15">
      <c r="B283" s="54"/>
      <c r="C283" s="45"/>
      <c r="D283" s="144"/>
      <c r="E283" s="47"/>
      <c r="F283" s="70"/>
      <c r="G283" s="14"/>
      <c r="H283" s="14"/>
      <c r="I283" s="14"/>
      <c r="J283" s="14"/>
      <c r="K283" s="14"/>
      <c r="L283" s="14"/>
      <c r="M283" s="14"/>
      <c r="N283" s="14"/>
      <c r="O283" s="14"/>
    </row>
    <row r="284" spans="2:15">
      <c r="B284" s="65" t="s">
        <v>28</v>
      </c>
      <c r="C284" s="45"/>
      <c r="D284" s="144"/>
      <c r="E284" s="47"/>
      <c r="F284" s="70"/>
      <c r="G284" s="14"/>
      <c r="H284" s="14"/>
      <c r="I284" s="14"/>
      <c r="J284" s="14"/>
      <c r="K284" s="14"/>
      <c r="L284" s="14"/>
      <c r="M284" s="14"/>
      <c r="N284" s="14"/>
      <c r="O284" s="14"/>
    </row>
    <row r="285" spans="2:15">
      <c r="B285" s="63" t="s">
        <v>29</v>
      </c>
      <c r="C285" s="45" t="s">
        <v>18</v>
      </c>
      <c r="D285" s="144">
        <v>1</v>
      </c>
      <c r="E285" s="47"/>
      <c r="F285" s="70"/>
      <c r="G285" s="14"/>
      <c r="H285" s="14"/>
      <c r="I285" s="14"/>
      <c r="J285" s="14"/>
      <c r="K285" s="14"/>
      <c r="L285" s="14"/>
      <c r="M285" s="14"/>
      <c r="N285" s="14"/>
      <c r="O285" s="14"/>
    </row>
    <row r="286" spans="2:15">
      <c r="B286" s="60" t="s">
        <v>30</v>
      </c>
      <c r="C286" s="45" t="s">
        <v>18</v>
      </c>
      <c r="D286" s="144">
        <v>1</v>
      </c>
      <c r="E286" s="47"/>
      <c r="F286" s="70"/>
      <c r="G286" s="14"/>
      <c r="H286" s="14"/>
      <c r="I286" s="14"/>
      <c r="J286" s="14"/>
      <c r="K286" s="14"/>
      <c r="L286" s="14"/>
      <c r="M286" s="14"/>
      <c r="N286" s="14"/>
      <c r="O286" s="14"/>
    </row>
    <row r="287" spans="2:15">
      <c r="B287" s="60" t="s">
        <v>46</v>
      </c>
      <c r="C287" s="45" t="s">
        <v>18</v>
      </c>
      <c r="D287" s="144">
        <v>1</v>
      </c>
      <c r="E287" s="47"/>
      <c r="F287" s="70"/>
      <c r="G287" s="14"/>
      <c r="H287" s="14"/>
      <c r="I287" s="14"/>
      <c r="J287" s="14"/>
      <c r="K287" s="14"/>
      <c r="L287" s="14"/>
      <c r="M287" s="14"/>
      <c r="N287" s="14"/>
      <c r="O287" s="14"/>
    </row>
    <row r="288" spans="2:15">
      <c r="B288" s="63" t="s">
        <v>31</v>
      </c>
      <c r="C288" s="45" t="s">
        <v>18</v>
      </c>
      <c r="D288" s="144">
        <v>1</v>
      </c>
      <c r="E288" s="47"/>
      <c r="F288" s="70"/>
      <c r="G288" s="14"/>
      <c r="H288" s="14"/>
      <c r="I288" s="14"/>
      <c r="J288" s="14"/>
      <c r="K288" s="14"/>
      <c r="L288" s="14"/>
      <c r="M288" s="14"/>
      <c r="N288" s="14"/>
      <c r="O288" s="14"/>
    </row>
    <row r="289" spans="2:15">
      <c r="B289" s="63" t="s">
        <v>32</v>
      </c>
      <c r="C289" s="45" t="s">
        <v>140</v>
      </c>
      <c r="D289" s="144"/>
      <c r="E289" s="47"/>
      <c r="F289" s="70"/>
      <c r="G289" s="14"/>
      <c r="H289" s="14"/>
      <c r="I289" s="14"/>
      <c r="J289" s="14"/>
      <c r="K289" s="14"/>
      <c r="L289" s="14"/>
      <c r="M289" s="14"/>
      <c r="N289" s="14"/>
      <c r="O289" s="14"/>
    </row>
    <row r="290" spans="2:15">
      <c r="B290" s="63" t="s">
        <v>33</v>
      </c>
      <c r="C290" s="45" t="s">
        <v>140</v>
      </c>
      <c r="D290" s="144"/>
      <c r="E290" s="47"/>
      <c r="F290" s="70"/>
      <c r="G290" s="14"/>
      <c r="H290" s="14"/>
      <c r="I290" s="14"/>
      <c r="J290" s="14"/>
      <c r="K290" s="14"/>
      <c r="L290" s="14"/>
      <c r="M290" s="14"/>
      <c r="N290" s="14"/>
      <c r="O290" s="14"/>
    </row>
    <row r="291" spans="2:15" ht="13.8" thickBot="1">
      <c r="C291" s="45"/>
      <c r="D291" s="144"/>
      <c r="E291" s="47"/>
      <c r="F291" s="70"/>
      <c r="G291" s="14"/>
      <c r="H291" s="14"/>
      <c r="I291" s="14"/>
      <c r="J291" s="14"/>
      <c r="K291" s="14"/>
      <c r="L291" s="14"/>
      <c r="M291" s="14"/>
      <c r="N291" s="14"/>
      <c r="O291" s="14"/>
    </row>
    <row r="292" spans="2:15" ht="13.8" thickTop="1">
      <c r="B292" s="55"/>
      <c r="C292" s="88"/>
      <c r="D292" s="150"/>
      <c r="E292" s="79"/>
      <c r="F292" s="71"/>
      <c r="G292" s="9"/>
      <c r="H292" s="9"/>
    </row>
    <row r="293" spans="2:15">
      <c r="B293" s="56" t="s">
        <v>190</v>
      </c>
      <c r="C293" s="16"/>
      <c r="D293" s="153"/>
      <c r="E293" s="15"/>
      <c r="F293" s="72">
        <f>SUM(F270:F291)</f>
        <v>0</v>
      </c>
      <c r="G293" s="99"/>
      <c r="H293" s="9"/>
    </row>
    <row r="294" spans="2:15" ht="13.8" thickBot="1">
      <c r="B294" s="57"/>
      <c r="C294" s="89"/>
      <c r="D294" s="152"/>
      <c r="E294" s="80"/>
      <c r="F294" s="73"/>
      <c r="G294" s="9"/>
      <c r="H294" s="9"/>
    </row>
    <row r="295" spans="2:15" ht="13.8" thickTop="1">
      <c r="C295" s="45"/>
      <c r="D295" s="144"/>
      <c r="E295" s="47"/>
      <c r="F295" s="70"/>
      <c r="G295" s="9"/>
      <c r="H295" s="9"/>
    </row>
    <row r="296" spans="2:15" ht="13.5" customHeight="1">
      <c r="B296" s="66" t="s">
        <v>191</v>
      </c>
      <c r="C296" s="94"/>
      <c r="D296" s="162"/>
      <c r="E296" s="84"/>
      <c r="F296" s="76"/>
      <c r="G296" s="9"/>
      <c r="H296" s="9"/>
    </row>
    <row r="297" spans="2:15">
      <c r="B297" s="63"/>
      <c r="C297" s="45"/>
      <c r="D297" s="144"/>
      <c r="E297" s="47"/>
      <c r="F297" s="70"/>
      <c r="G297" s="9"/>
      <c r="H297" s="9"/>
    </row>
    <row r="298" spans="2:15">
      <c r="B298" s="65" t="s">
        <v>286</v>
      </c>
      <c r="C298" s="45"/>
      <c r="D298" s="144"/>
      <c r="E298" s="47"/>
      <c r="F298" s="70"/>
      <c r="G298" s="9"/>
      <c r="H298" s="9"/>
    </row>
    <row r="299" spans="2:15">
      <c r="B299" s="63" t="s">
        <v>72</v>
      </c>
      <c r="C299" s="45" t="s">
        <v>18</v>
      </c>
      <c r="D299" s="144">
        <v>2</v>
      </c>
      <c r="E299" s="47"/>
      <c r="F299" s="70"/>
      <c r="G299" s="9"/>
      <c r="H299" s="9"/>
    </row>
    <row r="300" spans="2:15">
      <c r="B300" s="63" t="s">
        <v>91</v>
      </c>
      <c r="C300" s="45" t="s">
        <v>18</v>
      </c>
      <c r="D300" s="144">
        <v>2</v>
      </c>
      <c r="E300" s="47"/>
      <c r="F300" s="70"/>
      <c r="G300" s="9"/>
      <c r="H300" s="9"/>
    </row>
    <row r="301" spans="2:15">
      <c r="B301" s="63" t="s">
        <v>287</v>
      </c>
      <c r="C301" s="45" t="s">
        <v>18</v>
      </c>
      <c r="D301" s="144">
        <v>40</v>
      </c>
      <c r="E301" s="47"/>
      <c r="F301" s="70"/>
      <c r="G301" s="9"/>
      <c r="H301" s="9"/>
    </row>
    <row r="302" spans="2:15">
      <c r="B302" s="63" t="s">
        <v>288</v>
      </c>
      <c r="C302" s="45" t="s">
        <v>18</v>
      </c>
      <c r="D302" s="144">
        <v>8</v>
      </c>
      <c r="E302" s="47"/>
      <c r="F302" s="70"/>
      <c r="G302" s="9"/>
      <c r="H302" s="9"/>
    </row>
    <row r="303" spans="2:15">
      <c r="B303" s="63" t="s">
        <v>290</v>
      </c>
      <c r="C303" s="45" t="s">
        <v>18</v>
      </c>
      <c r="D303" s="144">
        <v>1</v>
      </c>
      <c r="E303" s="47"/>
      <c r="F303" s="70"/>
      <c r="G303" s="9"/>
      <c r="H303" s="9"/>
    </row>
    <row r="304" spans="2:15">
      <c r="B304" s="63" t="s">
        <v>102</v>
      </c>
      <c r="C304" s="45" t="s">
        <v>18</v>
      </c>
      <c r="D304" s="144">
        <v>50</v>
      </c>
      <c r="E304" s="47"/>
      <c r="F304" s="70"/>
      <c r="G304" s="9"/>
      <c r="H304" s="9"/>
    </row>
    <row r="305" spans="2:8">
      <c r="B305" s="63" t="s">
        <v>134</v>
      </c>
      <c r="C305" s="45" t="s">
        <v>18</v>
      </c>
      <c r="D305" s="144">
        <v>1</v>
      </c>
      <c r="E305" s="47"/>
      <c r="F305" s="70"/>
      <c r="G305" s="9"/>
      <c r="H305" s="9"/>
    </row>
    <row r="306" spans="2:8">
      <c r="B306" s="63" t="s">
        <v>135</v>
      </c>
      <c r="C306" s="45" t="s">
        <v>18</v>
      </c>
      <c r="D306" s="144" t="s">
        <v>20</v>
      </c>
      <c r="E306" s="47"/>
      <c r="F306" s="70"/>
      <c r="G306" s="9"/>
      <c r="H306" s="9"/>
    </row>
    <row r="307" spans="2:8" ht="26.4">
      <c r="B307" s="63" t="s">
        <v>289</v>
      </c>
      <c r="C307" s="45" t="s">
        <v>18</v>
      </c>
      <c r="D307" s="144">
        <v>1</v>
      </c>
      <c r="E307" s="47"/>
      <c r="F307" s="70"/>
      <c r="G307" s="9"/>
      <c r="H307" s="9"/>
    </row>
    <row r="308" spans="2:8">
      <c r="B308" s="67"/>
      <c r="C308" s="94"/>
      <c r="D308" s="162"/>
      <c r="E308" s="84"/>
      <c r="F308" s="76"/>
      <c r="G308" s="9"/>
      <c r="H308" s="9"/>
    </row>
    <row r="309" spans="2:8">
      <c r="B309" s="66" t="s">
        <v>28</v>
      </c>
      <c r="C309" s="94"/>
      <c r="D309" s="162"/>
      <c r="E309" s="84"/>
      <c r="F309" s="76"/>
      <c r="G309" s="9"/>
      <c r="H309" s="9"/>
    </row>
    <row r="310" spans="2:8">
      <c r="B310" s="63" t="s">
        <v>136</v>
      </c>
      <c r="C310" s="45" t="s">
        <v>18</v>
      </c>
      <c r="D310" s="144">
        <v>1</v>
      </c>
      <c r="E310" s="47"/>
      <c r="F310" s="70"/>
      <c r="G310" s="9"/>
      <c r="H310" s="9"/>
    </row>
    <row r="311" spans="2:8">
      <c r="B311" s="63" t="s">
        <v>78</v>
      </c>
      <c r="C311" s="45" t="s">
        <v>18</v>
      </c>
      <c r="D311" s="144">
        <v>1</v>
      </c>
      <c r="E311" s="47"/>
      <c r="F311" s="70"/>
      <c r="G311" s="9"/>
      <c r="H311" s="9"/>
    </row>
    <row r="312" spans="2:8" ht="7.5" customHeight="1" thickBot="1">
      <c r="B312" s="67"/>
      <c r="C312" s="94"/>
      <c r="D312" s="162"/>
      <c r="E312" s="84"/>
      <c r="F312" s="76"/>
      <c r="G312" s="9"/>
      <c r="H312" s="9"/>
    </row>
    <row r="313" spans="2:8" ht="13.8" thickTop="1">
      <c r="B313" s="55"/>
      <c r="C313" s="88"/>
      <c r="D313" s="150"/>
      <c r="E313" s="79"/>
      <c r="F313" s="71"/>
      <c r="G313" s="9"/>
      <c r="H313" s="9"/>
    </row>
    <row r="314" spans="2:8">
      <c r="B314" s="56" t="s">
        <v>192</v>
      </c>
      <c r="C314" s="16"/>
      <c r="D314" s="153"/>
      <c r="E314" s="15"/>
      <c r="F314" s="72">
        <f>SUM(F295:F312)</f>
        <v>0</v>
      </c>
      <c r="G314" s="9"/>
      <c r="H314" s="9"/>
    </row>
    <row r="315" spans="2:8" ht="13.8" thickBot="1">
      <c r="B315" s="57"/>
      <c r="C315" s="89"/>
      <c r="D315" s="152"/>
      <c r="E315" s="80"/>
      <c r="F315" s="73"/>
      <c r="G315" s="9"/>
      <c r="H315" s="9"/>
    </row>
    <row r="316" spans="2:8" ht="13.8" thickTop="1">
      <c r="B316" s="55"/>
      <c r="C316" s="88"/>
      <c r="D316" s="150"/>
      <c r="E316" s="79"/>
      <c r="F316" s="71"/>
      <c r="G316" s="9"/>
      <c r="H316" s="9"/>
    </row>
    <row r="317" spans="2:8">
      <c r="B317" s="56" t="s">
        <v>323</v>
      </c>
      <c r="C317" s="16"/>
      <c r="D317" s="153"/>
      <c r="E317" s="15"/>
      <c r="F317" s="72">
        <f>F293+F314</f>
        <v>0</v>
      </c>
      <c r="G317" s="9"/>
      <c r="H317" s="9"/>
    </row>
    <row r="318" spans="2:8" ht="13.8" thickBot="1">
      <c r="B318" s="57"/>
      <c r="C318" s="89"/>
      <c r="D318" s="152"/>
      <c r="E318" s="80"/>
      <c r="F318" s="73"/>
      <c r="G318" s="9"/>
      <c r="H318" s="9"/>
    </row>
    <row r="319" spans="2:8" ht="13.8" thickTop="1">
      <c r="C319" s="45"/>
      <c r="D319" s="144"/>
      <c r="E319" s="47"/>
      <c r="F319" s="70"/>
      <c r="G319" s="9"/>
      <c r="H319" s="9"/>
    </row>
    <row r="320" spans="2:8">
      <c r="B320" s="52" t="s">
        <v>193</v>
      </c>
      <c r="C320" s="45"/>
      <c r="D320" s="144"/>
      <c r="E320" s="47"/>
      <c r="F320" s="70"/>
      <c r="G320" s="9"/>
      <c r="H320" s="9"/>
    </row>
    <row r="321" spans="2:8">
      <c r="B321" s="54"/>
      <c r="C321" s="45"/>
      <c r="D321" s="144"/>
      <c r="E321" s="47"/>
      <c r="F321" s="70"/>
      <c r="G321" s="9"/>
      <c r="H321" s="9"/>
    </row>
    <row r="322" spans="2:8">
      <c r="B322" s="134" t="s">
        <v>194</v>
      </c>
      <c r="C322" s="45"/>
      <c r="D322" s="144"/>
      <c r="E322" s="47"/>
      <c r="F322" s="70"/>
      <c r="G322" s="9"/>
      <c r="H322" s="9"/>
    </row>
    <row r="323" spans="2:8">
      <c r="B323" s="65" t="s">
        <v>59</v>
      </c>
      <c r="C323" s="45"/>
      <c r="D323" s="46"/>
      <c r="E323" s="47"/>
      <c r="F323" s="70"/>
      <c r="G323" s="9"/>
      <c r="H323" s="9"/>
    </row>
    <row r="324" spans="2:8">
      <c r="B324" s="54"/>
      <c r="C324" s="45"/>
      <c r="D324" s="46"/>
      <c r="E324" s="47"/>
      <c r="F324" s="70"/>
      <c r="G324" s="9"/>
      <c r="H324" s="9"/>
    </row>
    <row r="325" spans="2:8">
      <c r="B325" s="65" t="s">
        <v>291</v>
      </c>
      <c r="C325" s="91"/>
      <c r="D325" s="46"/>
      <c r="E325" s="81"/>
      <c r="F325" s="72"/>
      <c r="G325" s="9"/>
      <c r="H325" s="9"/>
    </row>
    <row r="326" spans="2:8">
      <c r="B326" s="60" t="s">
        <v>292</v>
      </c>
      <c r="C326" s="45" t="s">
        <v>15</v>
      </c>
      <c r="D326" s="46">
        <v>1</v>
      </c>
      <c r="E326" s="47"/>
      <c r="F326" s="70"/>
      <c r="G326" s="9"/>
      <c r="H326" s="9"/>
    </row>
    <row r="327" spans="2:8">
      <c r="B327" s="60" t="s">
        <v>293</v>
      </c>
      <c r="C327" s="45" t="s">
        <v>15</v>
      </c>
      <c r="D327" s="46">
        <v>10</v>
      </c>
      <c r="E327" s="47"/>
      <c r="F327" s="70"/>
      <c r="G327" s="9"/>
      <c r="H327" s="9"/>
    </row>
    <row r="328" spans="2:8">
      <c r="B328" s="60" t="s">
        <v>294</v>
      </c>
      <c r="C328" s="45" t="s">
        <v>15</v>
      </c>
      <c r="D328" s="46">
        <v>10</v>
      </c>
      <c r="E328" s="47"/>
      <c r="F328" s="70"/>
      <c r="G328" s="9"/>
      <c r="H328" s="9"/>
    </row>
    <row r="329" spans="2:8">
      <c r="B329" s="60" t="s">
        <v>70</v>
      </c>
      <c r="C329" s="45" t="s">
        <v>15</v>
      </c>
      <c r="D329" s="46">
        <v>10</v>
      </c>
      <c r="E329" s="47"/>
      <c r="F329" s="70"/>
      <c r="G329" s="9"/>
      <c r="H329" s="9"/>
    </row>
    <row r="330" spans="2:8">
      <c r="B330" s="60" t="s">
        <v>65</v>
      </c>
      <c r="C330" s="45" t="s">
        <v>15</v>
      </c>
      <c r="D330" s="46">
        <v>1</v>
      </c>
      <c r="E330" s="47"/>
      <c r="F330" s="70"/>
      <c r="G330" s="9"/>
      <c r="H330" s="9"/>
    </row>
    <row r="331" spans="2:8">
      <c r="B331" s="60"/>
      <c r="C331" s="45"/>
      <c r="D331" s="46"/>
      <c r="E331" s="47"/>
      <c r="F331" s="70"/>
      <c r="G331" s="9"/>
      <c r="H331" s="9"/>
    </row>
    <row r="332" spans="2:8">
      <c r="B332" s="61" t="s">
        <v>295</v>
      </c>
      <c r="C332" s="45"/>
      <c r="D332" s="46"/>
      <c r="E332" s="47"/>
      <c r="F332" s="70"/>
      <c r="G332" s="9"/>
      <c r="H332" s="9"/>
    </row>
    <row r="333" spans="2:8">
      <c r="B333" s="60" t="s">
        <v>296</v>
      </c>
      <c r="C333" s="45" t="s">
        <v>18</v>
      </c>
      <c r="D333" s="46">
        <v>2</v>
      </c>
      <c r="E333" s="47"/>
      <c r="F333" s="70"/>
      <c r="G333" s="9"/>
      <c r="H333" s="9"/>
    </row>
    <row r="334" spans="2:8">
      <c r="B334" s="60" t="s">
        <v>297</v>
      </c>
      <c r="C334" s="45" t="s">
        <v>18</v>
      </c>
      <c r="D334" s="46">
        <v>6</v>
      </c>
      <c r="E334" s="47"/>
      <c r="F334" s="70"/>
      <c r="G334" s="9"/>
      <c r="H334" s="9"/>
    </row>
    <row r="335" spans="2:8">
      <c r="B335" s="60" t="s">
        <v>298</v>
      </c>
      <c r="C335" s="45" t="s">
        <v>18</v>
      </c>
      <c r="D335" s="46">
        <v>3</v>
      </c>
      <c r="E335" s="47"/>
      <c r="F335" s="70"/>
      <c r="G335" s="9"/>
      <c r="H335" s="9"/>
    </row>
    <row r="336" spans="2:8">
      <c r="B336" s="60" t="s">
        <v>65</v>
      </c>
      <c r="C336" s="45" t="s">
        <v>15</v>
      </c>
      <c r="D336" s="46">
        <v>1</v>
      </c>
      <c r="E336" s="47"/>
      <c r="F336" s="70"/>
      <c r="G336" s="9"/>
      <c r="H336" s="9"/>
    </row>
    <row r="337" spans="2:8">
      <c r="B337" s="60"/>
      <c r="C337" s="45"/>
      <c r="D337" s="144"/>
      <c r="E337" s="47"/>
      <c r="F337" s="70"/>
      <c r="G337" s="9"/>
      <c r="H337" s="9"/>
    </row>
    <row r="338" spans="2:8">
      <c r="B338" s="53" t="s">
        <v>28</v>
      </c>
      <c r="C338" s="45"/>
      <c r="D338" s="144"/>
      <c r="E338" s="47"/>
      <c r="F338" s="70"/>
      <c r="G338" s="9"/>
      <c r="H338" s="9"/>
    </row>
    <row r="339" spans="2:8">
      <c r="B339" s="60" t="s">
        <v>73</v>
      </c>
      <c r="C339" s="45" t="s">
        <v>18</v>
      </c>
      <c r="D339" s="144">
        <v>1</v>
      </c>
      <c r="E339" s="47"/>
      <c r="F339" s="70"/>
      <c r="G339" s="9"/>
      <c r="H339" s="9"/>
    </row>
    <row r="340" spans="2:8">
      <c r="B340" s="60" t="s">
        <v>74</v>
      </c>
      <c r="C340" s="45" t="s">
        <v>18</v>
      </c>
      <c r="D340" s="144">
        <v>1</v>
      </c>
      <c r="E340" s="47"/>
      <c r="F340" s="70"/>
      <c r="G340" s="9"/>
      <c r="H340" s="9"/>
    </row>
    <row r="341" spans="2:8">
      <c r="B341" s="63" t="s">
        <v>44</v>
      </c>
      <c r="C341" s="45" t="s">
        <v>140</v>
      </c>
      <c r="D341" s="144"/>
      <c r="E341" s="47"/>
      <c r="F341" s="70"/>
      <c r="G341" s="9"/>
      <c r="H341" s="9"/>
    </row>
    <row r="342" spans="2:8" ht="7.5" customHeight="1" thickBot="1">
      <c r="C342" s="45"/>
      <c r="D342" s="144"/>
      <c r="E342" s="47"/>
      <c r="F342" s="70"/>
      <c r="G342" s="9"/>
      <c r="H342" s="9"/>
    </row>
    <row r="343" spans="2:8" ht="13.8" thickTop="1">
      <c r="B343" s="55"/>
      <c r="C343" s="88"/>
      <c r="D343" s="150"/>
      <c r="E343" s="79"/>
      <c r="F343" s="71"/>
      <c r="G343" s="9"/>
      <c r="H343" s="9"/>
    </row>
    <row r="344" spans="2:8">
      <c r="B344" s="56" t="s">
        <v>195</v>
      </c>
      <c r="C344" s="16"/>
      <c r="D344" s="153"/>
      <c r="E344" s="15"/>
      <c r="F344" s="72">
        <f>SUM(F319:F343)</f>
        <v>0</v>
      </c>
      <c r="G344" s="9"/>
      <c r="H344" s="9"/>
    </row>
    <row r="345" spans="2:8" ht="13.8" thickBot="1">
      <c r="B345" s="57"/>
      <c r="C345" s="89"/>
      <c r="D345" s="152"/>
      <c r="E345" s="80"/>
      <c r="F345" s="73"/>
      <c r="G345" s="9"/>
      <c r="H345" s="9"/>
    </row>
    <row r="346" spans="2:8" ht="13.8" thickTop="1">
      <c r="B346" s="68"/>
      <c r="C346" s="93"/>
      <c r="D346" s="159"/>
      <c r="E346" s="83"/>
      <c r="F346" s="75"/>
      <c r="G346" s="9"/>
      <c r="H346" s="9"/>
    </row>
    <row r="347" spans="2:8">
      <c r="B347" s="109" t="s">
        <v>196</v>
      </c>
      <c r="C347" s="45"/>
      <c r="D347" s="144"/>
      <c r="E347" s="47"/>
      <c r="F347" s="70"/>
      <c r="G347" s="9"/>
      <c r="H347" s="9"/>
    </row>
    <row r="348" spans="2:8">
      <c r="B348" s="53"/>
      <c r="C348" s="45"/>
      <c r="D348" s="144"/>
      <c r="E348" s="47"/>
      <c r="F348" s="70"/>
      <c r="G348" s="9"/>
      <c r="H348" s="9"/>
    </row>
    <row r="349" spans="2:8">
      <c r="B349" s="60" t="s">
        <v>80</v>
      </c>
      <c r="C349" s="45" t="s">
        <v>15</v>
      </c>
      <c r="D349" s="144">
        <v>20</v>
      </c>
      <c r="E349" s="47"/>
      <c r="F349" s="70"/>
      <c r="G349" s="9"/>
      <c r="H349" s="9"/>
    </row>
    <row r="350" spans="2:8">
      <c r="B350" s="60" t="s">
        <v>81</v>
      </c>
      <c r="C350" s="45" t="s">
        <v>15</v>
      </c>
      <c r="D350" s="144">
        <v>10</v>
      </c>
      <c r="E350" s="47"/>
      <c r="F350" s="70"/>
      <c r="G350" s="9"/>
      <c r="H350" s="9"/>
    </row>
    <row r="351" spans="2:8">
      <c r="B351" s="60" t="s">
        <v>299</v>
      </c>
      <c r="C351" s="45" t="s">
        <v>15</v>
      </c>
      <c r="D351" s="46">
        <v>2</v>
      </c>
      <c r="E351" s="47"/>
      <c r="F351" s="70"/>
      <c r="G351" s="9"/>
      <c r="H351" s="9"/>
    </row>
    <row r="352" spans="2:8">
      <c r="B352" s="60" t="s">
        <v>300</v>
      </c>
      <c r="C352" s="45" t="s">
        <v>15</v>
      </c>
      <c r="D352" s="46">
        <v>1</v>
      </c>
      <c r="E352" s="47"/>
      <c r="F352" s="70"/>
      <c r="G352" s="9"/>
      <c r="H352" s="9"/>
    </row>
    <row r="353" spans="2:8">
      <c r="B353" s="60" t="s">
        <v>82</v>
      </c>
      <c r="C353" s="45" t="s">
        <v>20</v>
      </c>
      <c r="D353" s="144"/>
      <c r="E353" s="47"/>
      <c r="F353" s="70"/>
      <c r="G353" s="9"/>
      <c r="H353" s="9"/>
    </row>
    <row r="354" spans="2:8">
      <c r="B354" s="54" t="s">
        <v>43</v>
      </c>
      <c r="C354" s="45" t="s">
        <v>18</v>
      </c>
      <c r="D354" s="144">
        <v>1</v>
      </c>
      <c r="E354" s="47"/>
      <c r="F354" s="70"/>
      <c r="G354" s="9"/>
      <c r="H354" s="9"/>
    </row>
    <row r="355" spans="2:8" ht="13.8" thickBot="1">
      <c r="B355" s="54"/>
      <c r="C355" s="45"/>
      <c r="D355" s="144"/>
      <c r="E355" s="47"/>
      <c r="F355" s="70"/>
      <c r="G355" s="9"/>
      <c r="H355" s="9"/>
    </row>
    <row r="356" spans="2:8" ht="13.8" thickTop="1">
      <c r="B356" s="55"/>
      <c r="C356" s="88"/>
      <c r="D356" s="150"/>
      <c r="E356" s="79"/>
      <c r="F356" s="71"/>
      <c r="G356" s="9"/>
      <c r="H356" s="9"/>
    </row>
    <row r="357" spans="2:8">
      <c r="B357" s="56" t="s">
        <v>197</v>
      </c>
      <c r="C357" s="16"/>
      <c r="D357" s="153"/>
      <c r="E357" s="15"/>
      <c r="F357" s="72">
        <f>SUM(F349:F356)</f>
        <v>0</v>
      </c>
      <c r="G357" s="9"/>
      <c r="H357" s="9"/>
    </row>
    <row r="358" spans="2:8" ht="13.8" thickBot="1">
      <c r="B358" s="57"/>
      <c r="C358" s="89"/>
      <c r="D358" s="152"/>
      <c r="E358" s="80"/>
      <c r="F358" s="73"/>
      <c r="G358" s="9"/>
      <c r="H358" s="9"/>
    </row>
    <row r="359" spans="2:8" ht="13.8" thickTop="1">
      <c r="B359" s="55"/>
      <c r="C359" s="88"/>
      <c r="D359" s="150"/>
      <c r="E359" s="79"/>
      <c r="F359" s="71"/>
      <c r="G359" s="9"/>
      <c r="H359" s="9"/>
    </row>
    <row r="360" spans="2:8">
      <c r="B360" s="56" t="s">
        <v>198</v>
      </c>
      <c r="C360" s="16"/>
      <c r="D360" s="153"/>
      <c r="E360" s="15"/>
      <c r="F360" s="72">
        <f>F344+F357</f>
        <v>0</v>
      </c>
      <c r="G360" s="9"/>
      <c r="H360" s="9"/>
    </row>
    <row r="361" spans="2:8" ht="13.8" thickBot="1">
      <c r="B361" s="57"/>
      <c r="C361" s="89"/>
      <c r="D361" s="152"/>
      <c r="E361" s="80"/>
      <c r="F361" s="73"/>
      <c r="G361" s="9"/>
      <c r="H361" s="9"/>
    </row>
    <row r="362" spans="2:8" ht="21" customHeight="1" thickTop="1">
      <c r="B362" s="50" t="s">
        <v>199</v>
      </c>
      <c r="C362" s="45"/>
      <c r="D362" s="144" t="s">
        <v>20</v>
      </c>
      <c r="E362" s="47"/>
      <c r="F362" s="70"/>
      <c r="G362" s="13"/>
      <c r="H362" s="14"/>
    </row>
    <row r="363" spans="2:8">
      <c r="B363" s="65" t="s">
        <v>200</v>
      </c>
      <c r="C363" s="45"/>
      <c r="D363" s="144"/>
      <c r="E363" s="47"/>
      <c r="F363" s="70"/>
      <c r="G363" s="13"/>
      <c r="H363" s="14"/>
    </row>
    <row r="364" spans="2:8" ht="12.75" customHeight="1">
      <c r="B364" s="51"/>
      <c r="C364" s="45"/>
      <c r="D364" s="144"/>
      <c r="E364" s="47"/>
      <c r="F364" s="70"/>
      <c r="G364" s="13"/>
      <c r="H364" s="14"/>
    </row>
    <row r="365" spans="2:8" ht="17.399999999999999" customHeight="1">
      <c r="B365" s="53" t="s">
        <v>201</v>
      </c>
      <c r="C365" s="45"/>
      <c r="D365" s="144"/>
      <c r="E365" s="47"/>
      <c r="F365" s="70"/>
      <c r="G365" s="13"/>
      <c r="H365" s="14"/>
    </row>
    <row r="366" spans="2:8" ht="12.75" customHeight="1">
      <c r="B366" s="54"/>
      <c r="C366" s="45"/>
      <c r="D366" s="144"/>
      <c r="E366" s="47"/>
      <c r="F366" s="70"/>
      <c r="G366" s="13"/>
      <c r="H366" s="14"/>
    </row>
    <row r="367" spans="2:8" ht="12.75" customHeight="1">
      <c r="B367" s="109" t="s">
        <v>202</v>
      </c>
      <c r="C367" s="45"/>
      <c r="D367" s="144"/>
      <c r="E367" s="47"/>
      <c r="F367" s="70"/>
      <c r="G367" s="13"/>
      <c r="H367" s="14"/>
    </row>
    <row r="368" spans="2:8" ht="12.75" customHeight="1">
      <c r="B368" s="54"/>
      <c r="C368" s="45"/>
      <c r="D368" s="144"/>
      <c r="E368" s="47"/>
      <c r="F368" s="70"/>
      <c r="G368" s="13"/>
      <c r="H368" s="14"/>
    </row>
    <row r="369" spans="2:8" ht="12.75" customHeight="1">
      <c r="B369" s="61" t="s">
        <v>88</v>
      </c>
      <c r="C369" s="45"/>
      <c r="D369" s="144"/>
      <c r="E369" s="47"/>
      <c r="F369" s="70"/>
      <c r="G369" s="13"/>
      <c r="H369" s="14"/>
    </row>
    <row r="370" spans="2:8" ht="30" customHeight="1">
      <c r="B370" s="54" t="s">
        <v>103</v>
      </c>
      <c r="C370" s="45" t="s">
        <v>18</v>
      </c>
      <c r="D370" s="144">
        <v>2</v>
      </c>
      <c r="E370" s="47"/>
      <c r="F370" s="70"/>
      <c r="G370" s="13"/>
      <c r="H370" s="14"/>
    </row>
    <row r="371" spans="2:8" ht="29.25" customHeight="1">
      <c r="B371" s="54" t="s">
        <v>87</v>
      </c>
      <c r="C371" s="45" t="s">
        <v>18</v>
      </c>
      <c r="D371" s="144">
        <v>1</v>
      </c>
      <c r="E371" s="47"/>
      <c r="F371" s="70"/>
      <c r="G371" s="13"/>
      <c r="H371" s="14"/>
    </row>
    <row r="372" spans="2:8" ht="12.75" customHeight="1">
      <c r="B372" s="54" t="s">
        <v>26</v>
      </c>
      <c r="C372" s="45" t="s">
        <v>18</v>
      </c>
      <c r="D372" s="144">
        <v>1</v>
      </c>
      <c r="E372" s="47"/>
      <c r="F372" s="70"/>
      <c r="G372" s="13"/>
      <c r="H372" s="14"/>
    </row>
    <row r="373" spans="2:8" ht="12.75" customHeight="1">
      <c r="B373" s="60" t="s">
        <v>65</v>
      </c>
      <c r="C373" s="45" t="s">
        <v>139</v>
      </c>
      <c r="D373" s="144"/>
      <c r="E373" s="47"/>
      <c r="F373" s="70"/>
      <c r="G373" s="13"/>
      <c r="H373" s="14"/>
    </row>
    <row r="374" spans="2:8" ht="13.8" thickBot="1">
      <c r="C374" s="45"/>
      <c r="D374" s="144"/>
      <c r="E374" s="47"/>
      <c r="F374" s="70"/>
      <c r="G374" s="13"/>
      <c r="H374" s="14"/>
    </row>
    <row r="375" spans="2:8" ht="12.75" customHeight="1" thickTop="1">
      <c r="B375" s="55"/>
      <c r="C375" s="88"/>
      <c r="D375" s="150"/>
      <c r="E375" s="79"/>
      <c r="F375" s="71"/>
      <c r="G375" s="13"/>
      <c r="H375" s="14"/>
    </row>
    <row r="376" spans="2:8" ht="12.75" customHeight="1">
      <c r="B376" s="56" t="s">
        <v>315</v>
      </c>
      <c r="C376" s="16"/>
      <c r="D376" s="151"/>
      <c r="E376" s="15"/>
      <c r="F376" s="72">
        <f>SUM(F366:F374)</f>
        <v>0</v>
      </c>
      <c r="G376" s="13"/>
      <c r="H376" s="14"/>
    </row>
    <row r="377" spans="2:8" ht="12.75" customHeight="1" thickBot="1">
      <c r="B377" s="57"/>
      <c r="C377" s="89"/>
      <c r="D377" s="152"/>
      <c r="E377" s="80"/>
      <c r="F377" s="73"/>
      <c r="G377" s="13"/>
      <c r="H377" s="14"/>
    </row>
    <row r="378" spans="2:8" ht="13.8" thickTop="1">
      <c r="C378" s="45"/>
      <c r="D378" s="144"/>
      <c r="E378" s="47"/>
      <c r="F378" s="70"/>
      <c r="G378" s="13"/>
      <c r="H378" s="14"/>
    </row>
    <row r="379" spans="2:8">
      <c r="B379" s="135" t="s">
        <v>203</v>
      </c>
      <c r="C379" s="45"/>
      <c r="D379" s="144"/>
      <c r="E379" s="47"/>
      <c r="F379" s="70"/>
      <c r="G379" s="13"/>
      <c r="H379" s="14"/>
    </row>
    <row r="380" spans="2:8" ht="6" customHeight="1">
      <c r="C380" s="45"/>
      <c r="D380" s="144"/>
      <c r="E380" s="47"/>
      <c r="F380" s="70"/>
      <c r="G380" s="13"/>
      <c r="H380" s="14"/>
    </row>
    <row r="381" spans="2:8">
      <c r="B381" s="58" t="s">
        <v>301</v>
      </c>
      <c r="C381" s="45" t="s">
        <v>18</v>
      </c>
      <c r="D381" s="144">
        <v>1</v>
      </c>
      <c r="E381" s="47"/>
      <c r="F381" s="70"/>
      <c r="G381" s="13"/>
      <c r="H381" s="14"/>
    </row>
    <row r="382" spans="2:8">
      <c r="B382" s="58" t="s">
        <v>22</v>
      </c>
      <c r="C382" s="45" t="s">
        <v>18</v>
      </c>
      <c r="D382" s="144">
        <v>1</v>
      </c>
      <c r="E382" s="47"/>
      <c r="F382" s="70"/>
      <c r="G382" s="13"/>
      <c r="H382" s="14"/>
    </row>
    <row r="383" spans="2:8">
      <c r="B383" s="58" t="s">
        <v>75</v>
      </c>
      <c r="C383" s="45" t="s">
        <v>18</v>
      </c>
      <c r="D383" s="144">
        <v>1</v>
      </c>
      <c r="E383" s="47"/>
      <c r="F383" s="70"/>
      <c r="G383" s="13"/>
      <c r="H383" s="14"/>
    </row>
    <row r="384" spans="2:8">
      <c r="B384" s="58" t="s">
        <v>57</v>
      </c>
      <c r="C384" s="45" t="s">
        <v>20</v>
      </c>
      <c r="D384" s="144"/>
      <c r="E384" s="47"/>
      <c r="F384" s="70"/>
      <c r="G384" s="13"/>
      <c r="H384" s="14"/>
    </row>
    <row r="385" spans="2:8">
      <c r="B385" s="58" t="s">
        <v>58</v>
      </c>
      <c r="C385" s="45" t="s">
        <v>20</v>
      </c>
      <c r="D385" s="144"/>
      <c r="E385" s="47"/>
      <c r="F385" s="70"/>
      <c r="G385" s="13"/>
      <c r="H385" s="14"/>
    </row>
    <row r="386" spans="2:8">
      <c r="B386" s="58" t="s">
        <v>19</v>
      </c>
      <c r="C386" s="45" t="s">
        <v>139</v>
      </c>
      <c r="D386" s="144"/>
      <c r="E386" s="47"/>
      <c r="F386" s="70"/>
      <c r="G386" s="13"/>
      <c r="H386" s="14"/>
    </row>
    <row r="387" spans="2:8" ht="6.75" customHeight="1" thickBot="1">
      <c r="C387" s="45"/>
      <c r="D387" s="144"/>
      <c r="E387" s="47"/>
      <c r="F387" s="70"/>
      <c r="G387" s="13"/>
      <c r="H387" s="14"/>
    </row>
    <row r="388" spans="2:8" ht="13.8" thickTop="1">
      <c r="B388" s="55"/>
      <c r="C388" s="88"/>
      <c r="D388" s="150"/>
      <c r="E388" s="79"/>
      <c r="F388" s="71"/>
      <c r="G388" s="13"/>
      <c r="H388" s="14"/>
    </row>
    <row r="389" spans="2:8">
      <c r="B389" s="56" t="s">
        <v>165</v>
      </c>
      <c r="C389" s="16"/>
      <c r="D389" s="153"/>
      <c r="E389" s="15"/>
      <c r="F389" s="72">
        <f>SUM(F378:F387)</f>
        <v>0</v>
      </c>
      <c r="G389" s="13"/>
      <c r="H389" s="14"/>
    </row>
    <row r="390" spans="2:8" ht="13.8" thickBot="1">
      <c r="B390" s="57"/>
      <c r="C390" s="89"/>
      <c r="D390" s="152"/>
      <c r="E390" s="80"/>
      <c r="F390" s="73"/>
      <c r="G390" s="13"/>
      <c r="H390" s="14"/>
    </row>
    <row r="391" spans="2:8" ht="12.75" customHeight="1" thickTop="1">
      <c r="B391" s="68"/>
      <c r="C391" s="90"/>
      <c r="D391" s="154"/>
      <c r="E391" s="79"/>
      <c r="F391" s="71"/>
      <c r="G391" s="13"/>
      <c r="H391" s="14"/>
    </row>
    <row r="392" spans="2:8">
      <c r="B392" s="109" t="s">
        <v>168</v>
      </c>
      <c r="C392" s="45"/>
      <c r="D392" s="144"/>
      <c r="E392" s="47"/>
      <c r="F392" s="70"/>
      <c r="G392" s="13"/>
      <c r="H392" s="14"/>
    </row>
    <row r="393" spans="2:8" ht="12.75" customHeight="1">
      <c r="B393" s="54"/>
      <c r="C393" s="45"/>
      <c r="D393" s="144"/>
      <c r="E393" s="47"/>
      <c r="F393" s="70"/>
      <c r="G393" s="13"/>
      <c r="H393" s="14"/>
    </row>
    <row r="394" spans="2:8" ht="12.75" customHeight="1">
      <c r="B394" s="61" t="s">
        <v>61</v>
      </c>
      <c r="C394" s="45"/>
      <c r="D394" s="144"/>
      <c r="E394" s="47"/>
      <c r="F394" s="70"/>
      <c r="G394" s="13"/>
      <c r="H394" s="14"/>
    </row>
    <row r="395" spans="2:8" ht="12.75" customHeight="1">
      <c r="B395" s="60" t="s">
        <v>77</v>
      </c>
      <c r="C395" s="45" t="s">
        <v>20</v>
      </c>
      <c r="D395" s="144"/>
      <c r="E395" s="47"/>
      <c r="F395" s="70"/>
      <c r="G395" s="13"/>
      <c r="H395" s="14"/>
    </row>
    <row r="396" spans="2:8" ht="12.75" customHeight="1">
      <c r="B396" s="60" t="s">
        <v>105</v>
      </c>
      <c r="C396" s="45" t="s">
        <v>18</v>
      </c>
      <c r="D396" s="144">
        <v>1</v>
      </c>
      <c r="E396" s="47"/>
      <c r="F396" s="70"/>
      <c r="G396" s="13"/>
      <c r="H396" s="14"/>
    </row>
    <row r="397" spans="2:8" ht="16.2" customHeight="1">
      <c r="B397" s="60" t="s">
        <v>89</v>
      </c>
      <c r="C397" s="45" t="s">
        <v>20</v>
      </c>
      <c r="D397" s="144"/>
      <c r="E397" s="47"/>
      <c r="F397" s="70"/>
      <c r="G397" s="13"/>
      <c r="H397" s="14"/>
    </row>
    <row r="398" spans="2:8" ht="12.75" customHeight="1">
      <c r="B398" s="60" t="s">
        <v>64</v>
      </c>
      <c r="C398" s="45" t="s">
        <v>18</v>
      </c>
      <c r="D398" s="144">
        <v>1</v>
      </c>
      <c r="E398" s="47"/>
      <c r="F398" s="70"/>
      <c r="G398" s="13"/>
      <c r="H398" s="14"/>
    </row>
    <row r="399" spans="2:8" ht="12.75" customHeight="1">
      <c r="B399" s="60" t="s">
        <v>66</v>
      </c>
      <c r="C399" s="45" t="s">
        <v>139</v>
      </c>
      <c r="D399" s="144"/>
      <c r="E399" s="47"/>
      <c r="F399" s="70"/>
      <c r="G399" s="13"/>
      <c r="H399" s="14"/>
    </row>
    <row r="400" spans="2:8" ht="12.75" customHeight="1">
      <c r="B400" s="60" t="s">
        <v>65</v>
      </c>
      <c r="C400" s="45" t="s">
        <v>139</v>
      </c>
      <c r="D400" s="144"/>
      <c r="E400" s="47"/>
      <c r="F400" s="70"/>
      <c r="G400" s="13"/>
      <c r="H400" s="14"/>
    </row>
    <row r="401" spans="2:8" ht="12.75" customHeight="1">
      <c r="B401" s="60"/>
      <c r="C401" s="45"/>
      <c r="D401" s="144"/>
      <c r="E401" s="47"/>
      <c r="F401" s="70"/>
      <c r="G401" s="13"/>
      <c r="H401" s="14"/>
    </row>
    <row r="402" spans="2:8" ht="12.75" customHeight="1">
      <c r="B402" s="61" t="s">
        <v>60</v>
      </c>
      <c r="C402" s="45"/>
      <c r="D402" s="144"/>
      <c r="E402" s="47"/>
      <c r="F402" s="70"/>
      <c r="G402" s="13"/>
      <c r="H402" s="14"/>
    </row>
    <row r="403" spans="2:8">
      <c r="B403" s="60" t="s">
        <v>302</v>
      </c>
      <c r="C403" s="45" t="s">
        <v>18</v>
      </c>
      <c r="D403" s="144">
        <v>1</v>
      </c>
      <c r="E403" s="47"/>
      <c r="F403" s="70"/>
      <c r="G403" s="13"/>
      <c r="H403" s="14"/>
    </row>
    <row r="404" spans="2:8">
      <c r="B404" s="58" t="s">
        <v>36</v>
      </c>
      <c r="C404" s="45" t="s">
        <v>139</v>
      </c>
      <c r="D404" s="144"/>
      <c r="E404" s="47"/>
      <c r="F404" s="70"/>
      <c r="G404" s="13"/>
      <c r="H404" s="14"/>
    </row>
    <row r="405" spans="2:8" ht="12.75" customHeight="1" thickBot="1">
      <c r="B405" s="54"/>
      <c r="C405" s="45"/>
      <c r="D405" s="144"/>
      <c r="E405" s="47"/>
      <c r="F405" s="70"/>
      <c r="G405" s="13"/>
      <c r="H405" s="14"/>
    </row>
    <row r="406" spans="2:8" ht="12.75" customHeight="1" thickTop="1">
      <c r="B406" s="55"/>
      <c r="C406" s="88"/>
      <c r="D406" s="150"/>
      <c r="E406" s="79"/>
      <c r="F406" s="71"/>
      <c r="G406" s="13"/>
      <c r="H406" s="14"/>
    </row>
    <row r="407" spans="2:8" ht="12.75" customHeight="1">
      <c r="B407" s="56" t="s">
        <v>169</v>
      </c>
      <c r="C407" s="16"/>
      <c r="D407" s="153"/>
      <c r="E407" s="15"/>
      <c r="F407" s="72">
        <f>SUM(F392:F405)</f>
        <v>0</v>
      </c>
      <c r="G407" s="17"/>
      <c r="H407" s="18"/>
    </row>
    <row r="408" spans="2:8" ht="12.75" customHeight="1" thickBot="1">
      <c r="B408" s="57"/>
      <c r="C408" s="89"/>
      <c r="D408" s="152"/>
      <c r="E408" s="80"/>
      <c r="F408" s="73"/>
      <c r="G408" s="13"/>
      <c r="H408" s="14"/>
    </row>
    <row r="409" spans="2:8" ht="12.75" customHeight="1" thickTop="1">
      <c r="B409" s="54"/>
      <c r="C409" s="45"/>
      <c r="D409" s="144"/>
      <c r="E409" s="47"/>
      <c r="F409" s="70"/>
      <c r="G409" s="13"/>
      <c r="H409" s="14"/>
    </row>
    <row r="410" spans="2:8" s="21" customFormat="1" ht="12.75" customHeight="1">
      <c r="B410" s="109" t="s">
        <v>170</v>
      </c>
      <c r="C410" s="91"/>
      <c r="D410" s="155"/>
      <c r="E410" s="81"/>
      <c r="F410" s="72"/>
      <c r="G410" s="17"/>
      <c r="H410" s="22"/>
    </row>
    <row r="411" spans="2:8" ht="8.25" customHeight="1">
      <c r="B411" s="54"/>
      <c r="C411" s="45"/>
      <c r="D411" s="144"/>
      <c r="E411" s="47"/>
      <c r="F411" s="70"/>
      <c r="G411" s="13"/>
      <c r="H411" s="14"/>
    </row>
    <row r="412" spans="2:8" s="21" customFormat="1" ht="12.75" customHeight="1">
      <c r="B412" s="53" t="s">
        <v>27</v>
      </c>
      <c r="C412" s="91"/>
      <c r="D412" s="155"/>
      <c r="E412" s="81"/>
      <c r="F412" s="72"/>
      <c r="G412" s="17"/>
      <c r="H412" s="22"/>
    </row>
    <row r="413" spans="2:8" ht="14.25" customHeight="1">
      <c r="B413" s="54" t="s">
        <v>106</v>
      </c>
      <c r="C413" s="45" t="s">
        <v>21</v>
      </c>
      <c r="D413" s="144">
        <v>40</v>
      </c>
      <c r="E413" s="47"/>
      <c r="F413" s="70"/>
      <c r="G413" s="13"/>
      <c r="H413" s="14"/>
    </row>
    <row r="414" spans="2:8" ht="14.25" customHeight="1">
      <c r="B414" s="54" t="s">
        <v>55</v>
      </c>
      <c r="C414" s="45" t="s">
        <v>21</v>
      </c>
      <c r="D414" s="144">
        <v>40</v>
      </c>
      <c r="E414" s="47"/>
      <c r="F414" s="70"/>
      <c r="G414" s="13"/>
      <c r="H414" s="14"/>
    </row>
    <row r="415" spans="2:8">
      <c r="B415" s="54" t="s">
        <v>107</v>
      </c>
      <c r="C415" s="45" t="s">
        <v>21</v>
      </c>
      <c r="D415" s="144">
        <v>40</v>
      </c>
      <c r="E415" s="47"/>
      <c r="F415" s="70"/>
      <c r="G415" s="13"/>
      <c r="H415" s="14"/>
    </row>
    <row r="416" spans="2:8" ht="14.25" customHeight="1">
      <c r="B416" s="54" t="s">
        <v>90</v>
      </c>
      <c r="C416" s="45" t="s">
        <v>21</v>
      </c>
      <c r="D416" s="144">
        <v>40</v>
      </c>
      <c r="E416" s="47"/>
      <c r="F416" s="70"/>
      <c r="G416" s="13"/>
      <c r="H416" s="14"/>
    </row>
    <row r="417" spans="2:8" ht="14.25" customHeight="1">
      <c r="B417" s="54" t="s">
        <v>83</v>
      </c>
      <c r="C417" s="45" t="s">
        <v>21</v>
      </c>
      <c r="D417" s="144">
        <v>40</v>
      </c>
      <c r="E417" s="47"/>
      <c r="F417" s="70"/>
      <c r="G417" s="13"/>
      <c r="H417" s="14"/>
    </row>
    <row r="418" spans="2:8" ht="14.25" customHeight="1">
      <c r="B418" s="54" t="s">
        <v>56</v>
      </c>
      <c r="C418" s="45" t="s">
        <v>21</v>
      </c>
      <c r="D418" s="144">
        <v>40</v>
      </c>
      <c r="E418" s="47"/>
      <c r="F418" s="70"/>
      <c r="G418" s="13"/>
      <c r="H418" s="14"/>
    </row>
    <row r="419" spans="2:8" ht="14.25" customHeight="1">
      <c r="B419" s="54" t="s">
        <v>108</v>
      </c>
      <c r="C419" s="45" t="s">
        <v>21</v>
      </c>
      <c r="D419" s="144">
        <v>40</v>
      </c>
      <c r="E419" s="47"/>
      <c r="F419" s="70"/>
      <c r="G419" s="13"/>
      <c r="H419" s="14"/>
    </row>
    <row r="420" spans="2:8" ht="12.75" customHeight="1">
      <c r="B420" s="58" t="s">
        <v>19</v>
      </c>
      <c r="C420" s="45" t="s">
        <v>139</v>
      </c>
      <c r="D420" s="144"/>
      <c r="E420" s="47"/>
      <c r="F420" s="70"/>
      <c r="G420" s="13"/>
      <c r="H420" s="14"/>
    </row>
    <row r="421" spans="2:8" ht="12.75" customHeight="1">
      <c r="B421" s="167"/>
      <c r="C421" s="92"/>
      <c r="D421" s="156"/>
      <c r="E421" s="82"/>
      <c r="F421" s="74"/>
      <c r="G421" s="13"/>
      <c r="H421" s="14"/>
    </row>
    <row r="422" spans="2:8" ht="12.75" customHeight="1">
      <c r="B422" s="164"/>
      <c r="C422" s="45"/>
      <c r="D422" s="144"/>
      <c r="E422" s="47"/>
      <c r="F422" s="70"/>
      <c r="G422" s="13"/>
      <c r="H422" s="14"/>
    </row>
    <row r="423" spans="2:8" s="21" customFormat="1" ht="12.75" customHeight="1">
      <c r="B423" s="53" t="s">
        <v>37</v>
      </c>
      <c r="C423" s="91"/>
      <c r="D423" s="144"/>
      <c r="E423" s="47"/>
      <c r="F423" s="70"/>
      <c r="G423" s="17"/>
      <c r="H423" s="22"/>
    </row>
    <row r="424" spans="2:8" s="21" customFormat="1" ht="26.4">
      <c r="B424" s="54" t="s">
        <v>303</v>
      </c>
      <c r="C424" s="45" t="s">
        <v>21</v>
      </c>
      <c r="D424" s="144" t="s">
        <v>20</v>
      </c>
      <c r="E424" s="47"/>
      <c r="F424" s="70"/>
      <c r="G424" s="17"/>
      <c r="H424" s="22"/>
    </row>
    <row r="425" spans="2:8" s="21" customFormat="1" ht="12.75" customHeight="1">
      <c r="B425" s="58" t="s">
        <v>19</v>
      </c>
      <c r="C425" s="45" t="s">
        <v>21</v>
      </c>
      <c r="D425" s="144" t="s">
        <v>20</v>
      </c>
      <c r="E425" s="47"/>
      <c r="F425" s="70"/>
      <c r="G425" s="17"/>
      <c r="H425" s="22"/>
    </row>
    <row r="426" spans="2:8" ht="11.25" customHeight="1">
      <c r="B426" s="54"/>
      <c r="C426" s="45"/>
      <c r="D426" s="144"/>
      <c r="E426" s="47"/>
      <c r="F426" s="70"/>
      <c r="G426" s="13"/>
      <c r="H426" s="14"/>
    </row>
    <row r="427" spans="2:8" s="21" customFormat="1" ht="12.75" customHeight="1">
      <c r="B427" s="53" t="s">
        <v>38</v>
      </c>
      <c r="C427" s="91"/>
      <c r="D427" s="144"/>
      <c r="E427" s="47"/>
      <c r="F427" s="70"/>
      <c r="G427" s="17"/>
      <c r="H427" s="22"/>
    </row>
    <row r="428" spans="2:8">
      <c r="B428" s="54" t="s">
        <v>76</v>
      </c>
      <c r="C428" s="45" t="s">
        <v>21</v>
      </c>
      <c r="D428" s="144">
        <v>32</v>
      </c>
      <c r="E428" s="47"/>
      <c r="F428" s="70"/>
      <c r="G428" s="13"/>
      <c r="H428" s="14"/>
    </row>
    <row r="429" spans="2:8">
      <c r="B429" s="54" t="s">
        <v>19</v>
      </c>
      <c r="C429" s="45" t="s">
        <v>139</v>
      </c>
      <c r="D429" s="144"/>
      <c r="E429" s="47"/>
      <c r="F429" s="70"/>
      <c r="G429" s="13"/>
      <c r="H429" s="14"/>
    </row>
    <row r="430" spans="2:8">
      <c r="B430" s="62"/>
      <c r="C430" s="92"/>
      <c r="D430" s="156"/>
      <c r="E430" s="82"/>
      <c r="F430" s="74"/>
      <c r="G430" s="13"/>
      <c r="H430" s="14"/>
    </row>
    <row r="431" spans="2:8" s="21" customFormat="1" ht="12.75" customHeight="1">
      <c r="B431" s="53" t="s">
        <v>84</v>
      </c>
      <c r="C431" s="91"/>
      <c r="D431" s="144"/>
      <c r="E431" s="47"/>
      <c r="F431" s="70"/>
      <c r="G431" s="17"/>
      <c r="H431" s="22"/>
    </row>
    <row r="432" spans="2:8" s="21" customFormat="1">
      <c r="B432" s="53"/>
      <c r="C432" s="91"/>
      <c r="D432" s="144"/>
      <c r="E432" s="47"/>
      <c r="F432" s="70"/>
      <c r="G432" s="17"/>
      <c r="H432" s="22"/>
    </row>
    <row r="433" spans="2:8">
      <c r="B433" s="98" t="s">
        <v>304</v>
      </c>
      <c r="C433" s="45"/>
      <c r="D433" s="144"/>
      <c r="E433" s="47"/>
      <c r="F433" s="70"/>
      <c r="G433" s="13"/>
      <c r="H433" s="14"/>
    </row>
    <row r="434" spans="2:8" ht="12" customHeight="1">
      <c r="B434" s="63" t="s">
        <v>93</v>
      </c>
      <c r="C434" s="45" t="s">
        <v>20</v>
      </c>
      <c r="D434" s="144"/>
      <c r="E434" s="47"/>
      <c r="F434" s="70"/>
      <c r="G434" s="13"/>
      <c r="H434" s="14"/>
    </row>
    <row r="435" spans="2:8" ht="12" customHeight="1">
      <c r="B435" s="63" t="s">
        <v>92</v>
      </c>
      <c r="C435" s="45" t="s">
        <v>20</v>
      </c>
      <c r="D435" s="144"/>
      <c r="E435" s="47"/>
      <c r="F435" s="70"/>
      <c r="G435" s="13"/>
      <c r="H435" s="14"/>
    </row>
    <row r="436" spans="2:8" ht="12" customHeight="1">
      <c r="B436" s="63" t="s">
        <v>94</v>
      </c>
      <c r="C436" s="45" t="s">
        <v>20</v>
      </c>
      <c r="D436" s="144"/>
      <c r="E436" s="47"/>
      <c r="F436" s="70"/>
      <c r="G436" s="13"/>
      <c r="H436" s="14"/>
    </row>
    <row r="437" spans="2:8" ht="12" customHeight="1">
      <c r="B437" s="63" t="s">
        <v>312</v>
      </c>
      <c r="C437" s="45" t="s">
        <v>21</v>
      </c>
      <c r="D437" s="144">
        <v>50</v>
      </c>
      <c r="E437" s="47"/>
      <c r="F437" s="70"/>
      <c r="G437" s="13"/>
      <c r="H437" s="14"/>
    </row>
    <row r="438" spans="2:8" ht="12" customHeight="1">
      <c r="B438" s="97" t="s">
        <v>109</v>
      </c>
      <c r="C438" s="45"/>
      <c r="D438" s="144"/>
      <c r="E438" s="47"/>
      <c r="F438" s="70"/>
      <c r="G438" s="13"/>
      <c r="H438" s="14"/>
    </row>
    <row r="439" spans="2:8" ht="12" customHeight="1">
      <c r="B439" s="63" t="s">
        <v>110</v>
      </c>
      <c r="C439" s="45" t="s">
        <v>18</v>
      </c>
      <c r="D439" s="144">
        <v>1</v>
      </c>
      <c r="E439" s="47"/>
      <c r="F439" s="70"/>
      <c r="G439" s="13"/>
      <c r="H439" s="14"/>
    </row>
    <row r="440" spans="2:8" ht="12" customHeight="1">
      <c r="B440" s="63" t="s">
        <v>310</v>
      </c>
      <c r="C440" s="45" t="s">
        <v>18</v>
      </c>
      <c r="D440" s="144">
        <v>5</v>
      </c>
      <c r="E440" s="47"/>
      <c r="F440" s="70"/>
      <c r="G440" s="13"/>
      <c r="H440" s="14"/>
    </row>
    <row r="441" spans="2:8" ht="12" customHeight="1">
      <c r="B441" s="63" t="s">
        <v>311</v>
      </c>
      <c r="C441" s="45" t="s">
        <v>18</v>
      </c>
      <c r="D441" s="144">
        <v>4</v>
      </c>
      <c r="E441" s="47"/>
      <c r="F441" s="70"/>
      <c r="G441" s="13"/>
      <c r="H441" s="14"/>
    </row>
    <row r="442" spans="2:8">
      <c r="B442" s="97" t="s">
        <v>116</v>
      </c>
      <c r="C442" s="45"/>
      <c r="D442" s="144"/>
      <c r="E442" s="47"/>
      <c r="F442" s="70"/>
      <c r="G442" s="13"/>
      <c r="H442" s="14"/>
    </row>
    <row r="443" spans="2:8">
      <c r="B443" s="63" t="s">
        <v>309</v>
      </c>
      <c r="C443" s="45" t="s">
        <v>18</v>
      </c>
      <c r="D443" s="144">
        <v>1</v>
      </c>
      <c r="E443" s="47"/>
      <c r="F443" s="70"/>
      <c r="G443" s="13"/>
      <c r="H443" s="14"/>
    </row>
    <row r="444" spans="2:8">
      <c r="B444" s="63" t="s">
        <v>117</v>
      </c>
      <c r="C444" s="45" t="s">
        <v>18</v>
      </c>
      <c r="D444" s="144">
        <v>1</v>
      </c>
      <c r="E444" s="47"/>
      <c r="F444" s="70"/>
      <c r="G444" s="13"/>
      <c r="H444" s="14"/>
    </row>
    <row r="445" spans="2:8">
      <c r="B445" s="63" t="s">
        <v>313</v>
      </c>
      <c r="C445" s="45" t="s">
        <v>18</v>
      </c>
      <c r="D445" s="144">
        <v>1</v>
      </c>
      <c r="E445" s="47"/>
      <c r="F445" s="70"/>
      <c r="G445" s="13"/>
      <c r="H445" s="14"/>
    </row>
    <row r="446" spans="2:8">
      <c r="B446" s="63" t="s">
        <v>314</v>
      </c>
      <c r="C446" s="45" t="s">
        <v>18</v>
      </c>
      <c r="D446" s="144">
        <v>1</v>
      </c>
      <c r="E446" s="47"/>
      <c r="F446" s="70"/>
      <c r="G446" s="13"/>
      <c r="H446" s="14"/>
    </row>
    <row r="447" spans="2:8">
      <c r="B447" s="63" t="s">
        <v>257</v>
      </c>
      <c r="C447" s="45" t="s">
        <v>18</v>
      </c>
      <c r="D447" s="144">
        <v>1</v>
      </c>
      <c r="E447" s="47"/>
      <c r="F447" s="70"/>
      <c r="G447" s="13"/>
      <c r="H447" s="14"/>
    </row>
    <row r="448" spans="2:8">
      <c r="B448" s="63"/>
      <c r="C448" s="45"/>
      <c r="D448" s="144"/>
      <c r="E448" s="47"/>
      <c r="F448" s="70"/>
      <c r="G448" s="13"/>
      <c r="H448" s="14"/>
    </row>
    <row r="449" spans="2:8">
      <c r="B449" s="63" t="s">
        <v>19</v>
      </c>
      <c r="C449" s="45" t="s">
        <v>140</v>
      </c>
      <c r="D449" s="144"/>
      <c r="E449" s="47"/>
      <c r="F449" s="70"/>
      <c r="G449" s="13"/>
      <c r="H449" s="14"/>
    </row>
    <row r="450" spans="2:8" ht="13.8" thickBot="1">
      <c r="B450" s="54"/>
      <c r="C450" s="45"/>
      <c r="D450" s="157"/>
      <c r="E450" s="47"/>
      <c r="F450" s="70"/>
      <c r="G450" s="13"/>
      <c r="H450" s="14"/>
    </row>
    <row r="451" spans="2:8" ht="13.8" thickTop="1">
      <c r="B451" s="55"/>
      <c r="C451" s="88"/>
      <c r="D451" s="158"/>
      <c r="E451" s="79"/>
      <c r="F451" s="71"/>
      <c r="G451" s="13"/>
      <c r="H451" s="14"/>
    </row>
    <row r="452" spans="2:8">
      <c r="B452" s="56" t="s">
        <v>171</v>
      </c>
      <c r="C452" s="16"/>
      <c r="D452" s="153"/>
      <c r="E452" s="15"/>
      <c r="F452" s="72">
        <f>SUM(F409:F450)</f>
        <v>0</v>
      </c>
      <c r="G452" s="13"/>
      <c r="H452" s="14"/>
    </row>
    <row r="453" spans="2:8" ht="13.8" thickBot="1">
      <c r="B453" s="57"/>
      <c r="C453" s="89"/>
      <c r="D453" s="152"/>
      <c r="E453" s="80"/>
      <c r="F453" s="73"/>
      <c r="G453" s="13"/>
      <c r="H453" s="14"/>
    </row>
    <row r="454" spans="2:8" ht="13.8" thickTop="1">
      <c r="B454" s="68"/>
      <c r="C454" s="93"/>
      <c r="D454" s="159"/>
      <c r="E454" s="83"/>
      <c r="F454" s="75"/>
      <c r="G454" s="13"/>
      <c r="H454" s="14"/>
    </row>
    <row r="455" spans="2:8">
      <c r="B455" s="109" t="s">
        <v>174</v>
      </c>
      <c r="C455" s="45"/>
      <c r="D455" s="144"/>
      <c r="E455" s="47"/>
      <c r="F455" s="70"/>
      <c r="G455" s="13"/>
      <c r="H455" s="14"/>
    </row>
    <row r="456" spans="2:8">
      <c r="B456" s="54"/>
      <c r="C456" s="45"/>
      <c r="D456" s="144"/>
      <c r="E456" s="47"/>
      <c r="F456" s="70"/>
      <c r="G456" s="13"/>
      <c r="H456" s="14"/>
    </row>
    <row r="457" spans="2:8">
      <c r="B457" s="53" t="s">
        <v>40</v>
      </c>
      <c r="C457" s="45"/>
      <c r="D457" s="144"/>
      <c r="E457" s="47"/>
      <c r="F457" s="70"/>
      <c r="G457" s="13"/>
      <c r="H457" s="14"/>
    </row>
    <row r="458" spans="2:8" ht="12.75" customHeight="1">
      <c r="B458" s="60" t="s">
        <v>118</v>
      </c>
      <c r="C458" s="45" t="s">
        <v>18</v>
      </c>
      <c r="D458" s="144">
        <v>10</v>
      </c>
      <c r="E458" s="47"/>
      <c r="F458" s="70"/>
      <c r="G458" s="13"/>
      <c r="H458" s="14"/>
    </row>
    <row r="459" spans="2:8" s="21" customFormat="1" ht="12.75" customHeight="1">
      <c r="B459" s="60" t="s">
        <v>119</v>
      </c>
      <c r="C459" s="45" t="s">
        <v>18</v>
      </c>
      <c r="D459" s="144">
        <v>4</v>
      </c>
      <c r="E459" s="47"/>
      <c r="F459" s="70"/>
      <c r="G459" s="17"/>
      <c r="H459" s="22"/>
    </row>
    <row r="460" spans="2:8" ht="15" customHeight="1">
      <c r="B460" s="60" t="s">
        <v>120</v>
      </c>
      <c r="C460" s="45" t="s">
        <v>18</v>
      </c>
      <c r="D460" s="144">
        <v>4</v>
      </c>
      <c r="E460" s="47"/>
      <c r="F460" s="70"/>
      <c r="G460" s="13"/>
      <c r="H460" s="14"/>
    </row>
    <row r="461" spans="2:8" ht="15" customHeight="1">
      <c r="B461" s="60" t="s">
        <v>121</v>
      </c>
      <c r="C461" s="45" t="s">
        <v>18</v>
      </c>
      <c r="D461" s="144">
        <v>8</v>
      </c>
      <c r="E461" s="47"/>
      <c r="F461" s="70"/>
      <c r="G461" s="13"/>
      <c r="H461" s="14"/>
    </row>
    <row r="462" spans="2:8" ht="15" customHeight="1">
      <c r="B462" s="60" t="s">
        <v>305</v>
      </c>
      <c r="C462" s="45" t="s">
        <v>18</v>
      </c>
      <c r="D462" s="144">
        <v>2</v>
      </c>
      <c r="E462" s="47"/>
      <c r="F462" s="70"/>
      <c r="G462" s="13"/>
      <c r="H462" s="14"/>
    </row>
    <row r="463" spans="2:8" ht="27.75" customHeight="1">
      <c r="B463" s="58" t="s">
        <v>39</v>
      </c>
      <c r="C463" s="45" t="s">
        <v>18</v>
      </c>
      <c r="D463" s="144">
        <v>1</v>
      </c>
      <c r="E463" s="47"/>
      <c r="F463" s="70"/>
      <c r="G463" s="13"/>
      <c r="H463" s="14"/>
    </row>
    <row r="464" spans="2:8" ht="9" customHeight="1">
      <c r="B464" s="54"/>
      <c r="C464" s="45"/>
      <c r="D464" s="144"/>
      <c r="E464" s="47"/>
      <c r="F464" s="70"/>
      <c r="G464" s="13"/>
      <c r="H464" s="14"/>
    </row>
    <row r="465" spans="2:246">
      <c r="B465" s="23" t="s">
        <v>42</v>
      </c>
      <c r="C465" s="87"/>
      <c r="D465" s="160"/>
      <c r="E465" s="85"/>
      <c r="F465" s="77">
        <f>SUM(F454:F463)</f>
        <v>0</v>
      </c>
      <c r="G465" s="13"/>
      <c r="H465" s="14"/>
    </row>
    <row r="466" spans="2:246">
      <c r="B466" s="54"/>
      <c r="C466" s="45"/>
      <c r="D466" s="144"/>
      <c r="E466" s="47"/>
      <c r="F466" s="70"/>
      <c r="G466" s="13"/>
      <c r="H466" s="14"/>
    </row>
    <row r="467" spans="2:246">
      <c r="B467" s="53" t="s">
        <v>67</v>
      </c>
      <c r="C467" s="45"/>
      <c r="D467" s="144"/>
      <c r="E467" s="47"/>
      <c r="F467" s="70"/>
      <c r="G467" s="13"/>
      <c r="H467" s="14"/>
    </row>
    <row r="468" spans="2:246">
      <c r="B468" s="60" t="s">
        <v>123</v>
      </c>
      <c r="C468" s="45" t="s">
        <v>18</v>
      </c>
      <c r="D468" s="144">
        <v>1</v>
      </c>
      <c r="E468" s="47"/>
      <c r="F468" s="70"/>
      <c r="G468" s="13"/>
      <c r="H468" s="14"/>
    </row>
    <row r="469" spans="2:246">
      <c r="B469" s="60" t="s">
        <v>124</v>
      </c>
      <c r="C469" s="45" t="s">
        <v>18</v>
      </c>
      <c r="D469" s="144">
        <v>2</v>
      </c>
      <c r="E469" s="47"/>
      <c r="F469" s="70"/>
      <c r="G469" s="13"/>
      <c r="H469" s="14"/>
    </row>
    <row r="470" spans="2:246">
      <c r="B470" s="60" t="s">
        <v>126</v>
      </c>
      <c r="C470" s="45" t="s">
        <v>18</v>
      </c>
      <c r="D470" s="144">
        <v>1</v>
      </c>
      <c r="E470" s="47"/>
      <c r="F470" s="70"/>
      <c r="G470" s="13"/>
      <c r="H470" s="14"/>
    </row>
    <row r="471" spans="2:246" ht="12.75" customHeight="1">
      <c r="B471" s="60" t="s">
        <v>125</v>
      </c>
      <c r="C471" s="45" t="s">
        <v>18</v>
      </c>
      <c r="D471" s="144">
        <v>4</v>
      </c>
      <c r="E471" s="47"/>
      <c r="F471" s="70"/>
      <c r="G471" s="13"/>
      <c r="H471" s="14"/>
    </row>
    <row r="472" spans="2:246" ht="15" customHeight="1">
      <c r="B472" s="60" t="s">
        <v>41</v>
      </c>
      <c r="C472" s="45" t="s">
        <v>18</v>
      </c>
      <c r="D472" s="144">
        <v>1</v>
      </c>
      <c r="E472" s="47"/>
      <c r="F472" s="70"/>
      <c r="G472" s="13"/>
      <c r="H472" s="14"/>
    </row>
    <row r="473" spans="2:246" ht="12.75" customHeight="1">
      <c r="B473" s="60" t="s">
        <v>65</v>
      </c>
      <c r="C473" s="45" t="s">
        <v>18</v>
      </c>
      <c r="D473" s="144">
        <v>1</v>
      </c>
      <c r="E473" s="47"/>
      <c r="F473" s="70"/>
      <c r="G473" s="13"/>
      <c r="H473" s="14"/>
    </row>
    <row r="474" spans="2:246" ht="9" customHeight="1">
      <c r="B474" s="54"/>
      <c r="C474" s="45"/>
      <c r="D474" s="144"/>
      <c r="E474" s="47"/>
      <c r="F474" s="70"/>
      <c r="G474" s="13"/>
      <c r="H474" s="14"/>
    </row>
    <row r="475" spans="2:246" ht="12.75" customHeight="1">
      <c r="B475" s="23" t="s">
        <v>68</v>
      </c>
      <c r="C475" s="87"/>
      <c r="D475" s="160"/>
      <c r="E475" s="85"/>
      <c r="F475" s="77">
        <f>SUM(F466:F474)</f>
        <v>0</v>
      </c>
      <c r="G475" s="13"/>
      <c r="H475" s="14"/>
    </row>
    <row r="476" spans="2:246" s="21" customFormat="1" ht="12.75" customHeight="1" thickBot="1">
      <c r="B476" s="64"/>
      <c r="C476" s="91"/>
      <c r="D476" s="155"/>
      <c r="E476" s="81"/>
      <c r="F476" s="72"/>
      <c r="G476" s="17"/>
      <c r="H476" s="22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  <c r="AP476" s="9"/>
      <c r="AQ476" s="9"/>
      <c r="AR476" s="9"/>
      <c r="AS476" s="9"/>
      <c r="AT476" s="9"/>
      <c r="AU476" s="9"/>
      <c r="AV476" s="9"/>
      <c r="AW476" s="9"/>
      <c r="AX476" s="9"/>
      <c r="AY476" s="9"/>
      <c r="AZ476" s="9"/>
      <c r="BA476" s="9"/>
      <c r="BB476" s="9"/>
      <c r="BC476" s="9"/>
      <c r="BD476" s="9"/>
      <c r="BE476" s="9"/>
      <c r="BF476" s="9"/>
      <c r="BG476" s="9"/>
      <c r="BH476" s="9"/>
      <c r="BI476" s="9"/>
      <c r="BJ476" s="9"/>
      <c r="BK476" s="9"/>
      <c r="BL476" s="9"/>
      <c r="BM476" s="9"/>
      <c r="BN476" s="9"/>
      <c r="BO476" s="9"/>
      <c r="BP476" s="9"/>
      <c r="BQ476" s="9"/>
      <c r="BR476" s="9"/>
      <c r="BS476" s="9"/>
      <c r="BT476" s="9"/>
      <c r="BU476" s="9"/>
      <c r="BV476" s="9"/>
      <c r="BW476" s="9"/>
      <c r="BX476" s="9"/>
      <c r="BY476" s="9"/>
      <c r="BZ476" s="9"/>
      <c r="CA476" s="9"/>
      <c r="CB476" s="9"/>
      <c r="CC476" s="9"/>
      <c r="CD476" s="9"/>
      <c r="CE476" s="9"/>
      <c r="CF476" s="9"/>
      <c r="CG476" s="9"/>
      <c r="CH476" s="9"/>
      <c r="CI476" s="9"/>
      <c r="CJ476" s="9"/>
      <c r="CK476" s="9"/>
      <c r="CL476" s="9"/>
      <c r="CM476" s="9"/>
      <c r="CN476" s="9"/>
      <c r="CO476" s="9"/>
      <c r="CP476" s="9"/>
      <c r="CQ476" s="9"/>
      <c r="CR476" s="9"/>
      <c r="CS476" s="9"/>
      <c r="CT476" s="9"/>
      <c r="CU476" s="9"/>
      <c r="CV476" s="9"/>
      <c r="CW476" s="9"/>
      <c r="CX476" s="9"/>
      <c r="CY476" s="9"/>
      <c r="CZ476" s="9"/>
      <c r="DA476" s="9"/>
      <c r="DB476" s="9"/>
      <c r="DC476" s="9"/>
      <c r="DD476" s="9"/>
      <c r="DE476" s="9"/>
      <c r="DF476" s="9"/>
      <c r="DG476" s="9"/>
      <c r="DH476" s="9"/>
      <c r="DI476" s="9"/>
      <c r="DJ476" s="9"/>
      <c r="DK476" s="9"/>
      <c r="DL476" s="9"/>
      <c r="DM476" s="9"/>
      <c r="DN476" s="9"/>
      <c r="DO476" s="9"/>
      <c r="DP476" s="9"/>
      <c r="DQ476" s="9"/>
      <c r="DR476" s="9"/>
      <c r="DS476" s="9"/>
      <c r="DT476" s="9"/>
      <c r="DU476" s="9"/>
      <c r="DV476" s="9"/>
      <c r="DW476" s="9"/>
      <c r="DX476" s="9"/>
      <c r="DY476" s="9"/>
      <c r="DZ476" s="9"/>
      <c r="EA476" s="9"/>
      <c r="EB476" s="9"/>
      <c r="EC476" s="9"/>
      <c r="ED476" s="9"/>
      <c r="EE476" s="9"/>
      <c r="EF476" s="9"/>
      <c r="EG476" s="9"/>
      <c r="EH476" s="9"/>
      <c r="EI476" s="9"/>
      <c r="EJ476" s="9"/>
      <c r="EK476" s="9"/>
      <c r="EL476" s="9"/>
      <c r="EM476" s="9"/>
      <c r="EN476" s="9"/>
      <c r="EO476" s="9"/>
      <c r="EP476" s="9"/>
      <c r="EQ476" s="9"/>
      <c r="ER476" s="9"/>
      <c r="ES476" s="9"/>
      <c r="ET476" s="9"/>
      <c r="EU476" s="9"/>
      <c r="EV476" s="9"/>
      <c r="EW476" s="9"/>
      <c r="EX476" s="9"/>
      <c r="EY476" s="9"/>
      <c r="EZ476" s="9"/>
      <c r="FA476" s="9"/>
      <c r="FB476" s="9"/>
      <c r="FC476" s="9"/>
      <c r="FD476" s="9"/>
      <c r="FE476" s="9"/>
      <c r="FF476" s="9"/>
      <c r="FG476" s="9"/>
      <c r="FH476" s="9"/>
      <c r="FI476" s="9"/>
      <c r="FJ476" s="9"/>
      <c r="FK476" s="9"/>
      <c r="FL476" s="9"/>
      <c r="FM476" s="9"/>
      <c r="FN476" s="9"/>
      <c r="FO476" s="9"/>
      <c r="FP476" s="9"/>
      <c r="FQ476" s="9"/>
      <c r="FR476" s="9"/>
      <c r="FS476" s="9"/>
      <c r="FT476" s="9"/>
      <c r="FU476" s="9"/>
      <c r="FV476" s="9"/>
      <c r="FW476" s="9"/>
      <c r="FX476" s="9"/>
      <c r="FY476" s="9"/>
      <c r="FZ476" s="9"/>
      <c r="GA476" s="9"/>
      <c r="GB476" s="9"/>
      <c r="GC476" s="9"/>
      <c r="GD476" s="9"/>
      <c r="GE476" s="9"/>
      <c r="GF476" s="9"/>
      <c r="GG476" s="9"/>
      <c r="GH476" s="9"/>
      <c r="GI476" s="9"/>
      <c r="GJ476" s="9"/>
      <c r="GK476" s="9"/>
      <c r="GL476" s="9"/>
      <c r="GM476" s="9"/>
      <c r="GN476" s="9"/>
      <c r="GO476" s="9"/>
      <c r="GP476" s="9"/>
      <c r="GQ476" s="9"/>
      <c r="GR476" s="9"/>
      <c r="GS476" s="9"/>
      <c r="GT476" s="9"/>
      <c r="GU476" s="9"/>
      <c r="GV476" s="9"/>
      <c r="GW476" s="9"/>
      <c r="GX476" s="9"/>
      <c r="GY476" s="9"/>
      <c r="GZ476" s="9"/>
      <c r="HA476" s="9"/>
      <c r="HB476" s="9"/>
      <c r="HC476" s="9"/>
      <c r="HD476" s="9"/>
      <c r="HE476" s="9"/>
      <c r="HF476" s="9"/>
      <c r="HG476" s="9"/>
      <c r="HH476" s="9"/>
      <c r="HI476" s="9"/>
      <c r="HJ476" s="9"/>
      <c r="HK476" s="9"/>
      <c r="HL476" s="9"/>
      <c r="HM476" s="9"/>
      <c r="HN476" s="9"/>
      <c r="HO476" s="9"/>
      <c r="HP476" s="9"/>
      <c r="HQ476" s="9"/>
      <c r="HR476" s="9"/>
      <c r="HS476" s="9"/>
      <c r="HT476" s="9"/>
      <c r="HU476" s="9"/>
      <c r="HV476" s="9"/>
      <c r="HW476" s="9"/>
      <c r="HX476" s="9"/>
      <c r="HY476" s="9"/>
      <c r="HZ476" s="9"/>
      <c r="IA476" s="9"/>
      <c r="IB476" s="9"/>
      <c r="IC476" s="9"/>
      <c r="ID476" s="9"/>
      <c r="IE476" s="9"/>
      <c r="IF476" s="9"/>
      <c r="IG476" s="9"/>
      <c r="IH476" s="9"/>
      <c r="II476" s="9"/>
      <c r="IJ476" s="9"/>
      <c r="IK476" s="9"/>
      <c r="IL476" s="9"/>
    </row>
    <row r="477" spans="2:246" s="21" customFormat="1" ht="12.75" customHeight="1" thickTop="1">
      <c r="B477" s="55"/>
      <c r="C477" s="88"/>
      <c r="D477" s="150"/>
      <c r="E477" s="79"/>
      <c r="F477" s="71"/>
      <c r="G477" s="17"/>
      <c r="H477" s="22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  <c r="AP477" s="9"/>
      <c r="AQ477" s="9"/>
      <c r="AR477" s="9"/>
      <c r="AS477" s="9"/>
      <c r="AT477" s="9"/>
      <c r="AU477" s="9"/>
      <c r="AV477" s="9"/>
      <c r="AW477" s="9"/>
      <c r="AX477" s="9"/>
      <c r="AY477" s="9"/>
      <c r="AZ477" s="9"/>
      <c r="BA477" s="9"/>
      <c r="BB477" s="9"/>
      <c r="BC477" s="9"/>
      <c r="BD477" s="9"/>
      <c r="BE477" s="9"/>
      <c r="BF477" s="9"/>
      <c r="BG477" s="9"/>
      <c r="BH477" s="9"/>
      <c r="BI477" s="9"/>
      <c r="BJ477" s="9"/>
      <c r="BK477" s="9"/>
      <c r="BL477" s="9"/>
      <c r="BM477" s="9"/>
      <c r="BN477" s="9"/>
      <c r="BO477" s="9"/>
      <c r="BP477" s="9"/>
      <c r="BQ477" s="9"/>
      <c r="BR477" s="9"/>
      <c r="BS477" s="9"/>
      <c r="BT477" s="9"/>
      <c r="BU477" s="9"/>
      <c r="BV477" s="9"/>
      <c r="BW477" s="9"/>
      <c r="BX477" s="9"/>
      <c r="BY477" s="9"/>
      <c r="BZ477" s="9"/>
      <c r="CA477" s="9"/>
      <c r="CB477" s="9"/>
      <c r="CC477" s="9"/>
      <c r="CD477" s="9"/>
      <c r="CE477" s="9"/>
      <c r="CF477" s="9"/>
      <c r="CG477" s="9"/>
      <c r="CH477" s="9"/>
      <c r="CI477" s="9"/>
      <c r="CJ477" s="9"/>
      <c r="CK477" s="9"/>
      <c r="CL477" s="9"/>
      <c r="CM477" s="9"/>
      <c r="CN477" s="9"/>
      <c r="CO477" s="9"/>
      <c r="CP477" s="9"/>
      <c r="CQ477" s="9"/>
      <c r="CR477" s="9"/>
      <c r="CS477" s="9"/>
      <c r="CT477" s="9"/>
      <c r="CU477" s="9"/>
      <c r="CV477" s="9"/>
      <c r="CW477" s="9"/>
      <c r="CX477" s="9"/>
      <c r="CY477" s="9"/>
      <c r="CZ477" s="9"/>
      <c r="DA477" s="9"/>
      <c r="DB477" s="9"/>
      <c r="DC477" s="9"/>
      <c r="DD477" s="9"/>
      <c r="DE477" s="9"/>
      <c r="DF477" s="9"/>
      <c r="DG477" s="9"/>
      <c r="DH477" s="9"/>
      <c r="DI477" s="9"/>
      <c r="DJ477" s="9"/>
      <c r="DK477" s="9"/>
      <c r="DL477" s="9"/>
      <c r="DM477" s="9"/>
      <c r="DN477" s="9"/>
      <c r="DO477" s="9"/>
      <c r="DP477" s="9"/>
      <c r="DQ477" s="9"/>
      <c r="DR477" s="9"/>
      <c r="DS477" s="9"/>
      <c r="DT477" s="9"/>
      <c r="DU477" s="9"/>
      <c r="DV477" s="9"/>
      <c r="DW477" s="9"/>
      <c r="DX477" s="9"/>
      <c r="DY477" s="9"/>
      <c r="DZ477" s="9"/>
      <c r="EA477" s="9"/>
      <c r="EB477" s="9"/>
      <c r="EC477" s="9"/>
      <c r="ED477" s="9"/>
      <c r="EE477" s="9"/>
      <c r="EF477" s="9"/>
      <c r="EG477" s="9"/>
      <c r="EH477" s="9"/>
      <c r="EI477" s="9"/>
      <c r="EJ477" s="9"/>
      <c r="EK477" s="9"/>
      <c r="EL477" s="9"/>
      <c r="EM477" s="9"/>
      <c r="EN477" s="9"/>
      <c r="EO477" s="9"/>
      <c r="EP477" s="9"/>
      <c r="EQ477" s="9"/>
      <c r="ER477" s="9"/>
      <c r="ES477" s="9"/>
      <c r="ET477" s="9"/>
      <c r="EU477" s="9"/>
      <c r="EV477" s="9"/>
      <c r="EW477" s="9"/>
      <c r="EX477" s="9"/>
      <c r="EY477" s="9"/>
      <c r="EZ477" s="9"/>
      <c r="FA477" s="9"/>
      <c r="FB477" s="9"/>
      <c r="FC477" s="9"/>
      <c r="FD477" s="9"/>
      <c r="FE477" s="9"/>
      <c r="FF477" s="9"/>
      <c r="FG477" s="9"/>
      <c r="FH477" s="9"/>
      <c r="FI477" s="9"/>
      <c r="FJ477" s="9"/>
      <c r="FK477" s="9"/>
      <c r="FL477" s="9"/>
      <c r="FM477" s="9"/>
      <c r="FN477" s="9"/>
      <c r="FO477" s="9"/>
      <c r="FP477" s="9"/>
      <c r="FQ477" s="9"/>
      <c r="FR477" s="9"/>
      <c r="FS477" s="9"/>
      <c r="FT477" s="9"/>
      <c r="FU477" s="9"/>
      <c r="FV477" s="9"/>
      <c r="FW477" s="9"/>
      <c r="FX477" s="9"/>
      <c r="FY477" s="9"/>
      <c r="FZ477" s="9"/>
      <c r="GA477" s="9"/>
      <c r="GB477" s="9"/>
      <c r="GC477" s="9"/>
      <c r="GD477" s="9"/>
      <c r="GE477" s="9"/>
      <c r="GF477" s="9"/>
      <c r="GG477" s="9"/>
      <c r="GH477" s="9"/>
      <c r="GI477" s="9"/>
      <c r="GJ477" s="9"/>
      <c r="GK477" s="9"/>
      <c r="GL477" s="9"/>
      <c r="GM477" s="9"/>
      <c r="GN477" s="9"/>
      <c r="GO477" s="9"/>
      <c r="GP477" s="9"/>
      <c r="GQ477" s="9"/>
      <c r="GR477" s="9"/>
      <c r="GS477" s="9"/>
      <c r="GT477" s="9"/>
      <c r="GU477" s="9"/>
      <c r="GV477" s="9"/>
      <c r="GW477" s="9"/>
      <c r="GX477" s="9"/>
      <c r="GY477" s="9"/>
      <c r="GZ477" s="9"/>
      <c r="HA477" s="9"/>
      <c r="HB477" s="9"/>
      <c r="HC477" s="9"/>
      <c r="HD477" s="9"/>
      <c r="HE477" s="9"/>
      <c r="HF477" s="9"/>
      <c r="HG477" s="9"/>
      <c r="HH477" s="9"/>
      <c r="HI477" s="9"/>
      <c r="HJ477" s="9"/>
      <c r="HK477" s="9"/>
      <c r="HL477" s="9"/>
      <c r="HM477" s="9"/>
      <c r="HN477" s="9"/>
      <c r="HO477" s="9"/>
      <c r="HP477" s="9"/>
      <c r="HQ477" s="9"/>
      <c r="HR477" s="9"/>
      <c r="HS477" s="9"/>
      <c r="HT477" s="9"/>
      <c r="HU477" s="9"/>
      <c r="HV477" s="9"/>
      <c r="HW477" s="9"/>
      <c r="HX477" s="9"/>
      <c r="HY477" s="9"/>
      <c r="HZ477" s="9"/>
      <c r="IA477" s="9"/>
      <c r="IB477" s="9"/>
      <c r="IC477" s="9"/>
      <c r="ID477" s="9"/>
      <c r="IE477" s="9"/>
      <c r="IF477" s="9"/>
      <c r="IG477" s="9"/>
      <c r="IH477" s="9"/>
      <c r="II477" s="9"/>
      <c r="IJ477" s="9"/>
      <c r="IK477" s="9"/>
      <c r="IL477" s="9"/>
    </row>
    <row r="478" spans="2:246" ht="12.75" customHeight="1">
      <c r="B478" s="56" t="s">
        <v>175</v>
      </c>
      <c r="C478" s="16"/>
      <c r="D478" s="153"/>
      <c r="E478" s="15"/>
      <c r="F478" s="72">
        <f>SUM(F465+F475)</f>
        <v>0</v>
      </c>
      <c r="G478" s="13"/>
      <c r="H478" s="14"/>
    </row>
    <row r="479" spans="2:246" ht="15" customHeight="1" thickBot="1">
      <c r="B479" s="57"/>
      <c r="C479" s="89"/>
      <c r="D479" s="152"/>
      <c r="E479" s="80"/>
      <c r="F479" s="73"/>
      <c r="G479" s="13"/>
      <c r="H479" s="14"/>
    </row>
    <row r="480" spans="2:246" ht="15" customHeight="1" thickTop="1">
      <c r="B480" s="68"/>
      <c r="C480" s="93"/>
      <c r="D480" s="159"/>
      <c r="E480" s="83"/>
      <c r="F480" s="75"/>
      <c r="G480" s="13"/>
      <c r="H480" s="14"/>
    </row>
    <row r="481" spans="2:10" ht="25.5" customHeight="1">
      <c r="B481" s="109" t="s">
        <v>176</v>
      </c>
      <c r="C481" s="45"/>
      <c r="D481" s="144"/>
      <c r="E481" s="47"/>
      <c r="F481" s="70"/>
      <c r="G481" s="13"/>
      <c r="H481" s="14"/>
    </row>
    <row r="482" spans="2:10" ht="9.75" customHeight="1">
      <c r="B482" s="53"/>
      <c r="C482" s="45"/>
      <c r="D482" s="144"/>
      <c r="E482" s="47"/>
      <c r="F482" s="70"/>
      <c r="G482" s="13"/>
      <c r="H482" s="14"/>
    </row>
    <row r="483" spans="2:10" ht="12.75" customHeight="1">
      <c r="B483" s="53" t="s">
        <v>69</v>
      </c>
      <c r="C483" s="45"/>
      <c r="D483" s="144"/>
      <c r="E483" s="47"/>
      <c r="F483" s="70"/>
      <c r="G483" s="13"/>
      <c r="H483" s="14"/>
    </row>
    <row r="484" spans="2:10" ht="12.75" customHeight="1">
      <c r="B484" s="60" t="s">
        <v>96</v>
      </c>
      <c r="C484" s="45" t="s">
        <v>18</v>
      </c>
      <c r="D484" s="144">
        <v>3</v>
      </c>
      <c r="E484" s="47"/>
      <c r="F484" s="70"/>
      <c r="G484" s="13"/>
      <c r="H484" s="14"/>
    </row>
    <row r="485" spans="2:10">
      <c r="B485" s="60" t="s">
        <v>95</v>
      </c>
      <c r="C485" s="45" t="s">
        <v>18</v>
      </c>
      <c r="D485" s="144">
        <v>20</v>
      </c>
      <c r="E485" s="47"/>
      <c r="F485" s="70"/>
      <c r="G485" s="13"/>
      <c r="H485" s="14"/>
    </row>
    <row r="486" spans="2:10">
      <c r="B486" s="60" t="s">
        <v>97</v>
      </c>
      <c r="C486" s="45" t="s">
        <v>18</v>
      </c>
      <c r="D486" s="144">
        <v>2</v>
      </c>
      <c r="E486" s="47"/>
      <c r="F486" s="70"/>
      <c r="G486" s="13"/>
      <c r="H486" s="14"/>
    </row>
    <row r="487" spans="2:10" ht="12.75" customHeight="1">
      <c r="B487" s="60" t="s">
        <v>65</v>
      </c>
      <c r="C487" s="45" t="s">
        <v>18</v>
      </c>
      <c r="D487" s="144">
        <v>1</v>
      </c>
      <c r="E487" s="47"/>
      <c r="F487" s="70"/>
      <c r="G487" s="13"/>
      <c r="H487" s="14"/>
    </row>
    <row r="488" spans="2:10" ht="12.75" customHeight="1" thickBot="1">
      <c r="B488" s="54"/>
      <c r="C488" s="45"/>
      <c r="D488" s="144"/>
      <c r="E488" s="47"/>
      <c r="F488" s="70"/>
      <c r="G488" s="13"/>
      <c r="H488" s="14"/>
    </row>
    <row r="489" spans="2:10" ht="12.75" customHeight="1" thickTop="1">
      <c r="B489" s="55"/>
      <c r="C489" s="88"/>
      <c r="D489" s="150"/>
      <c r="E489" s="79"/>
      <c r="F489" s="71"/>
      <c r="G489" s="13"/>
      <c r="H489" s="14"/>
    </row>
    <row r="490" spans="2:10" ht="12.75" customHeight="1">
      <c r="B490" s="56" t="s">
        <v>177</v>
      </c>
      <c r="C490" s="16"/>
      <c r="D490" s="153"/>
      <c r="E490" s="15"/>
      <c r="F490" s="72">
        <f>SUM(F480:F488)</f>
        <v>0</v>
      </c>
      <c r="G490" s="13"/>
      <c r="H490" s="14"/>
    </row>
    <row r="491" spans="2:10" ht="12.75" customHeight="1" thickBot="1">
      <c r="B491" s="57"/>
      <c r="C491" s="89"/>
      <c r="D491" s="152"/>
      <c r="E491" s="80"/>
      <c r="F491" s="73"/>
      <c r="G491" s="13"/>
      <c r="H491" s="14"/>
    </row>
    <row r="492" spans="2:10" ht="12.75" customHeight="1" thickTop="1">
      <c r="B492" s="110"/>
      <c r="C492" s="111"/>
      <c r="D492" s="139"/>
      <c r="E492" s="112"/>
      <c r="F492" s="113"/>
      <c r="G492" s="114"/>
      <c r="H492" s="13"/>
      <c r="I492" s="14"/>
      <c r="J492" s="115"/>
    </row>
    <row r="493" spans="2:10" ht="12.75" customHeight="1">
      <c r="B493" s="133" t="s">
        <v>204</v>
      </c>
      <c r="C493" s="111"/>
      <c r="D493" s="139"/>
      <c r="E493" s="112"/>
      <c r="F493" s="113"/>
      <c r="G493" s="114"/>
      <c r="H493" s="13"/>
      <c r="I493" s="14"/>
      <c r="J493" s="115"/>
    </row>
    <row r="494" spans="2:10" ht="12.75" customHeight="1">
      <c r="B494" s="110"/>
      <c r="C494" s="111"/>
      <c r="D494" s="139"/>
      <c r="E494" s="112"/>
      <c r="F494" s="113"/>
      <c r="G494" s="114"/>
      <c r="H494" s="13"/>
      <c r="I494" s="14"/>
      <c r="J494" s="115"/>
    </row>
    <row r="495" spans="2:10" ht="12.75" customHeight="1">
      <c r="B495" s="110" t="s">
        <v>205</v>
      </c>
      <c r="C495" s="111"/>
      <c r="D495" s="139"/>
      <c r="E495" s="112"/>
      <c r="F495" s="113"/>
      <c r="G495" s="114"/>
      <c r="H495" s="13"/>
      <c r="I495" s="14"/>
      <c r="J495" s="115"/>
    </row>
    <row r="496" spans="2:10" ht="12.75" customHeight="1">
      <c r="B496" s="110" t="s">
        <v>206</v>
      </c>
      <c r="C496" s="111" t="s">
        <v>15</v>
      </c>
      <c r="D496" s="139">
        <v>4</v>
      </c>
      <c r="E496" s="112"/>
      <c r="F496" s="113"/>
      <c r="G496" s="114"/>
      <c r="H496" s="13"/>
      <c r="I496" s="14"/>
      <c r="J496" s="115"/>
    </row>
    <row r="497" spans="2:10" ht="12.75" customHeight="1">
      <c r="B497" s="110" t="s">
        <v>207</v>
      </c>
      <c r="C497" s="111" t="s">
        <v>15</v>
      </c>
      <c r="D497" s="139">
        <v>5</v>
      </c>
      <c r="E497" s="112"/>
      <c r="F497" s="113"/>
      <c r="G497" s="114"/>
      <c r="H497" s="13"/>
      <c r="I497" s="14"/>
      <c r="J497" s="115"/>
    </row>
    <row r="498" spans="2:10" ht="12.75" customHeight="1">
      <c r="B498" s="116" t="s">
        <v>19</v>
      </c>
      <c r="C498" s="111" t="s">
        <v>18</v>
      </c>
      <c r="D498" s="139">
        <v>1</v>
      </c>
      <c r="E498" s="112"/>
      <c r="F498" s="113"/>
      <c r="G498" s="114"/>
      <c r="H498" s="13"/>
      <c r="I498" s="14"/>
      <c r="J498" s="115"/>
    </row>
    <row r="499" spans="2:10" ht="12.75" customHeight="1">
      <c r="B499" s="117"/>
      <c r="C499" s="111"/>
      <c r="D499" s="139"/>
      <c r="E499" s="112"/>
      <c r="F499" s="113"/>
      <c r="G499" s="114"/>
      <c r="H499" s="13"/>
      <c r="I499" s="14"/>
      <c r="J499" s="115"/>
    </row>
    <row r="500" spans="2:10" s="118" customFormat="1" ht="14.4" thickBot="1">
      <c r="B500" s="119"/>
      <c r="C500" s="111"/>
      <c r="D500" s="139"/>
      <c r="E500" s="122"/>
      <c r="F500" s="123"/>
      <c r="G500"/>
    </row>
    <row r="501" spans="2:10" ht="12.75" customHeight="1" thickTop="1">
      <c r="B501" s="124"/>
      <c r="C501" s="125"/>
      <c r="D501" s="161"/>
      <c r="E501" s="126"/>
      <c r="F501" s="127"/>
      <c r="G501" s="114"/>
      <c r="H501" s="13"/>
      <c r="I501" s="14"/>
      <c r="J501" s="115"/>
    </row>
    <row r="502" spans="2:10" ht="12.75" customHeight="1">
      <c r="B502" s="15" t="s">
        <v>308</v>
      </c>
      <c r="C502" s="16"/>
      <c r="D502" s="153"/>
      <c r="E502" s="15"/>
      <c r="F502" s="128">
        <f>SUM(F493:F499)</f>
        <v>0</v>
      </c>
      <c r="G502" s="114"/>
      <c r="H502" s="13"/>
      <c r="I502" s="14"/>
      <c r="J502" s="115"/>
    </row>
    <row r="503" spans="2:10" ht="12.75" customHeight="1" thickBot="1">
      <c r="B503" s="129"/>
      <c r="C503" s="130"/>
      <c r="D503" s="121"/>
      <c r="E503" s="131"/>
      <c r="F503" s="132"/>
      <c r="G503" s="114"/>
      <c r="H503" s="13"/>
      <c r="I503" s="14"/>
      <c r="J503" s="115"/>
    </row>
    <row r="504" spans="2:10" ht="13.8" thickTop="1">
      <c r="B504" s="55"/>
      <c r="C504" s="88"/>
      <c r="D504" s="150"/>
      <c r="E504" s="79"/>
      <c r="F504" s="71"/>
      <c r="G504" s="13"/>
      <c r="H504" s="14"/>
    </row>
    <row r="505" spans="2:10">
      <c r="B505" s="56" t="s">
        <v>324</v>
      </c>
      <c r="C505" s="16"/>
      <c r="D505" s="153"/>
      <c r="E505" s="15"/>
      <c r="F505" s="72">
        <f>F376+F389+F407+F452+F478+F490+F502</f>
        <v>0</v>
      </c>
      <c r="G505" s="13"/>
      <c r="H505" s="14"/>
    </row>
    <row r="506" spans="2:10" ht="13.8" thickBot="1">
      <c r="B506" s="57"/>
      <c r="C506" s="89"/>
      <c r="D506" s="152"/>
      <c r="E506" s="80"/>
      <c r="F506" s="73"/>
      <c r="G506" s="13"/>
      <c r="H506" s="14"/>
    </row>
    <row r="507" spans="2:10" ht="13.8" thickTop="1">
      <c r="B507" s="68"/>
      <c r="C507" s="93"/>
      <c r="D507" s="159"/>
      <c r="E507" s="83"/>
      <c r="F507" s="75"/>
      <c r="G507" s="13"/>
      <c r="H507" s="14"/>
    </row>
    <row r="508" spans="2:10">
      <c r="B508" s="52" t="s">
        <v>208</v>
      </c>
      <c r="C508" s="45"/>
      <c r="D508" s="144"/>
      <c r="E508" s="47"/>
      <c r="F508" s="70"/>
      <c r="G508" s="13"/>
      <c r="H508" s="14"/>
    </row>
    <row r="509" spans="2:10">
      <c r="B509" s="54"/>
      <c r="C509" s="45"/>
      <c r="D509" s="144"/>
      <c r="E509" s="47"/>
      <c r="F509" s="70"/>
      <c r="G509" s="13"/>
      <c r="H509" s="14"/>
    </row>
    <row r="510" spans="2:10">
      <c r="B510" s="65" t="s">
        <v>189</v>
      </c>
      <c r="C510" s="45"/>
      <c r="D510" s="144"/>
      <c r="E510" s="47"/>
      <c r="F510" s="70"/>
      <c r="G510" s="13"/>
      <c r="H510" s="14"/>
    </row>
    <row r="511" spans="2:10">
      <c r="B511" s="54" t="s">
        <v>326</v>
      </c>
      <c r="C511" s="45" t="s">
        <v>18</v>
      </c>
      <c r="D511" s="144">
        <v>1</v>
      </c>
      <c r="E511" s="47"/>
      <c r="F511" s="70"/>
      <c r="G511" s="13"/>
      <c r="H511" s="14"/>
    </row>
    <row r="512" spans="2:10">
      <c r="B512" s="54" t="s">
        <v>131</v>
      </c>
      <c r="C512" s="45" t="s">
        <v>18</v>
      </c>
      <c r="D512" s="144">
        <v>1</v>
      </c>
      <c r="E512" s="47"/>
      <c r="F512" s="70"/>
      <c r="G512" s="13"/>
      <c r="H512" s="14"/>
    </row>
    <row r="513" spans="2:15">
      <c r="B513" s="54" t="s">
        <v>45</v>
      </c>
      <c r="C513" s="45" t="s">
        <v>20</v>
      </c>
      <c r="D513" s="144"/>
      <c r="E513" s="47"/>
      <c r="F513" s="70"/>
      <c r="G513" s="13"/>
      <c r="H513" s="14"/>
    </row>
    <row r="514" spans="2:15">
      <c r="B514" s="54" t="s">
        <v>85</v>
      </c>
      <c r="C514" s="45" t="s">
        <v>18</v>
      </c>
      <c r="D514" s="144">
        <f>+SUM(D515:D516)</f>
        <v>5</v>
      </c>
      <c r="E514" s="47"/>
      <c r="F514" s="70"/>
      <c r="G514" s="14"/>
      <c r="H514" s="14"/>
      <c r="I514" s="14"/>
      <c r="J514" s="14"/>
      <c r="K514" s="14"/>
      <c r="L514" s="14"/>
      <c r="M514" s="14"/>
      <c r="N514" s="14"/>
      <c r="O514" s="14"/>
    </row>
    <row r="515" spans="2:15">
      <c r="B515" s="54" t="s">
        <v>98</v>
      </c>
      <c r="C515" s="45" t="s">
        <v>18</v>
      </c>
      <c r="D515" s="144">
        <v>4</v>
      </c>
      <c r="E515" s="47"/>
      <c r="F515" s="70"/>
      <c r="G515" s="14"/>
      <c r="H515" s="14"/>
      <c r="I515" s="14"/>
      <c r="J515" s="14"/>
      <c r="K515" s="14"/>
      <c r="L515" s="14"/>
      <c r="M515" s="14"/>
      <c r="N515" s="14"/>
      <c r="O515" s="14"/>
    </row>
    <row r="516" spans="2:15">
      <c r="B516" s="54" t="s">
        <v>101</v>
      </c>
      <c r="C516" s="45" t="s">
        <v>18</v>
      </c>
      <c r="D516" s="144">
        <v>1</v>
      </c>
      <c r="E516" s="47"/>
      <c r="F516" s="70"/>
      <c r="G516" s="14"/>
      <c r="H516" s="14"/>
      <c r="I516" s="14"/>
      <c r="J516" s="14"/>
      <c r="K516" s="14"/>
      <c r="L516" s="14"/>
      <c r="M516" s="14"/>
      <c r="N516" s="14"/>
      <c r="O516" s="14"/>
    </row>
    <row r="517" spans="2:15">
      <c r="B517" s="54" t="s">
        <v>132</v>
      </c>
      <c r="C517" s="45" t="s">
        <v>18</v>
      </c>
      <c r="D517" s="144">
        <v>1</v>
      </c>
      <c r="E517" s="47"/>
      <c r="F517" s="70"/>
      <c r="G517" s="14"/>
      <c r="H517" s="14"/>
      <c r="I517" s="14"/>
      <c r="J517" s="14"/>
      <c r="K517" s="14"/>
      <c r="L517" s="14"/>
      <c r="M517" s="14"/>
      <c r="N517" s="14"/>
      <c r="O517" s="14"/>
    </row>
    <row r="518" spans="2:15">
      <c r="B518" s="54"/>
      <c r="C518" s="45"/>
      <c r="D518" s="144"/>
      <c r="E518" s="47"/>
      <c r="F518" s="70"/>
      <c r="G518" s="14"/>
      <c r="H518" s="14"/>
      <c r="I518" s="14"/>
      <c r="J518" s="14"/>
      <c r="K518" s="14"/>
      <c r="L518" s="14"/>
      <c r="M518" s="14"/>
      <c r="N518" s="14"/>
      <c r="O518" s="14"/>
    </row>
    <row r="519" spans="2:15">
      <c r="B519" s="65" t="s">
        <v>28</v>
      </c>
      <c r="C519" s="45"/>
      <c r="D519" s="144"/>
      <c r="E519" s="47"/>
      <c r="F519" s="70"/>
      <c r="G519" s="14"/>
      <c r="H519" s="14"/>
      <c r="I519" s="14"/>
      <c r="J519" s="14"/>
      <c r="K519" s="14"/>
      <c r="L519" s="14"/>
      <c r="M519" s="14"/>
      <c r="N519" s="14"/>
      <c r="O519" s="14"/>
    </row>
    <row r="520" spans="2:15">
      <c r="B520" s="63" t="s">
        <v>29</v>
      </c>
      <c r="C520" s="45" t="s">
        <v>18</v>
      </c>
      <c r="D520" s="144">
        <v>1</v>
      </c>
      <c r="E520" s="47"/>
      <c r="F520" s="70"/>
      <c r="G520" s="14"/>
      <c r="H520" s="14"/>
      <c r="I520" s="14"/>
      <c r="J520" s="14"/>
      <c r="K520" s="14"/>
      <c r="L520" s="14"/>
      <c r="M520" s="14"/>
      <c r="N520" s="14"/>
      <c r="O520" s="14"/>
    </row>
    <row r="521" spans="2:15">
      <c r="B521" s="60" t="s">
        <v>30</v>
      </c>
      <c r="C521" s="45" t="s">
        <v>18</v>
      </c>
      <c r="D521" s="144">
        <v>1</v>
      </c>
      <c r="E521" s="47"/>
      <c r="F521" s="70"/>
      <c r="G521" s="14"/>
      <c r="H521" s="14"/>
      <c r="I521" s="14"/>
      <c r="J521" s="14"/>
      <c r="K521" s="14"/>
      <c r="L521" s="14"/>
      <c r="M521" s="14"/>
      <c r="N521" s="14"/>
      <c r="O521" s="14"/>
    </row>
    <row r="522" spans="2:15">
      <c r="B522" s="60" t="s">
        <v>46</v>
      </c>
      <c r="C522" s="45" t="s">
        <v>18</v>
      </c>
      <c r="D522" s="144">
        <v>1</v>
      </c>
      <c r="E522" s="47"/>
      <c r="F522" s="70"/>
      <c r="G522" s="14"/>
      <c r="H522" s="14"/>
      <c r="I522" s="14"/>
      <c r="J522" s="14"/>
      <c r="K522" s="14"/>
      <c r="L522" s="14"/>
      <c r="M522" s="14"/>
      <c r="N522" s="14"/>
      <c r="O522" s="14"/>
    </row>
    <row r="523" spans="2:15">
      <c r="B523" s="63" t="s">
        <v>31</v>
      </c>
      <c r="C523" s="45" t="s">
        <v>18</v>
      </c>
      <c r="D523" s="144">
        <v>1</v>
      </c>
      <c r="E523" s="47"/>
      <c r="F523" s="70"/>
      <c r="G523" s="14"/>
      <c r="H523" s="14"/>
      <c r="I523" s="14"/>
      <c r="J523" s="14"/>
      <c r="K523" s="14"/>
      <c r="L523" s="14"/>
      <c r="M523" s="14"/>
      <c r="N523" s="14"/>
      <c r="O523" s="14"/>
    </row>
    <row r="524" spans="2:15">
      <c r="B524" s="63" t="s">
        <v>32</v>
      </c>
      <c r="C524" s="45" t="s">
        <v>140</v>
      </c>
      <c r="D524" s="144"/>
      <c r="E524" s="47"/>
      <c r="F524" s="70"/>
      <c r="G524" s="14"/>
      <c r="H524" s="14"/>
      <c r="I524" s="14"/>
      <c r="J524" s="14"/>
      <c r="K524" s="14"/>
      <c r="L524" s="14"/>
      <c r="M524" s="14"/>
      <c r="N524" s="14"/>
      <c r="O524" s="14"/>
    </row>
    <row r="525" spans="2:15">
      <c r="B525" s="63" t="s">
        <v>33</v>
      </c>
      <c r="C525" s="45" t="s">
        <v>140</v>
      </c>
      <c r="D525" s="144"/>
      <c r="E525" s="47"/>
      <c r="F525" s="70"/>
      <c r="G525" s="14"/>
      <c r="H525" s="14"/>
      <c r="I525" s="14"/>
      <c r="J525" s="14"/>
      <c r="K525" s="14"/>
      <c r="L525" s="14"/>
      <c r="M525" s="14"/>
      <c r="N525" s="14"/>
      <c r="O525" s="14"/>
    </row>
    <row r="526" spans="2:15" ht="13.8" thickBot="1">
      <c r="C526" s="45"/>
      <c r="D526" s="144"/>
      <c r="E526" s="47"/>
      <c r="F526" s="70"/>
      <c r="G526" s="14"/>
      <c r="H526" s="14"/>
      <c r="I526" s="14"/>
      <c r="J526" s="14"/>
      <c r="K526" s="14"/>
      <c r="L526" s="14"/>
      <c r="M526" s="14"/>
      <c r="N526" s="14"/>
      <c r="O526" s="14"/>
    </row>
    <row r="527" spans="2:15" ht="13.8" thickTop="1">
      <c r="B527" s="55"/>
      <c r="C527" s="88"/>
      <c r="D527" s="150"/>
      <c r="E527" s="79"/>
      <c r="F527" s="71"/>
      <c r="G527" s="9"/>
      <c r="H527" s="9"/>
    </row>
    <row r="528" spans="2:15">
      <c r="B528" s="56" t="s">
        <v>190</v>
      </c>
      <c r="C528" s="16"/>
      <c r="D528" s="153"/>
      <c r="E528" s="15"/>
      <c r="F528" s="72">
        <f>SUM(F507:F526)</f>
        <v>0</v>
      </c>
      <c r="G528" s="99"/>
      <c r="H528" s="9"/>
    </row>
    <row r="529" spans="2:8" ht="13.8" thickBot="1">
      <c r="B529" s="57"/>
      <c r="C529" s="89"/>
      <c r="D529" s="152"/>
      <c r="E529" s="80"/>
      <c r="F529" s="73"/>
      <c r="G529" s="9"/>
      <c r="H529" s="9"/>
    </row>
    <row r="530" spans="2:8" ht="15" customHeight="1" thickTop="1">
      <c r="C530" s="45"/>
      <c r="D530" s="144"/>
      <c r="E530" s="47"/>
      <c r="F530" s="70"/>
      <c r="G530" s="9"/>
      <c r="H530" s="9"/>
    </row>
    <row r="531" spans="2:8" ht="13.5" customHeight="1">
      <c r="B531" s="66" t="s">
        <v>191</v>
      </c>
      <c r="C531" s="94"/>
      <c r="D531" s="162"/>
      <c r="E531" s="84"/>
      <c r="F531" s="76"/>
      <c r="G531" s="9"/>
      <c r="H531" s="9"/>
    </row>
    <row r="532" spans="2:8" ht="13.5" customHeight="1">
      <c r="B532" s="65"/>
      <c r="C532" s="94"/>
      <c r="D532" s="162"/>
      <c r="E532" s="84"/>
      <c r="F532" s="76"/>
      <c r="G532" s="9"/>
      <c r="H532" s="9"/>
    </row>
    <row r="533" spans="2:8">
      <c r="B533" s="65" t="s">
        <v>71</v>
      </c>
      <c r="C533" s="45"/>
      <c r="D533" s="144"/>
      <c r="E533" s="47"/>
      <c r="F533" s="70"/>
      <c r="G533" s="9"/>
      <c r="H533" s="9"/>
    </row>
    <row r="534" spans="2:8">
      <c r="B534" s="63" t="s">
        <v>133</v>
      </c>
      <c r="C534" s="45" t="s">
        <v>18</v>
      </c>
      <c r="D534" s="144">
        <v>4</v>
      </c>
      <c r="E534" s="47"/>
      <c r="F534" s="70"/>
      <c r="G534" s="9"/>
      <c r="H534" s="9"/>
    </row>
    <row r="535" spans="2:8">
      <c r="B535" s="63" t="s">
        <v>134</v>
      </c>
      <c r="C535" s="45" t="s">
        <v>18</v>
      </c>
      <c r="D535" s="144">
        <v>1</v>
      </c>
      <c r="E535" s="47"/>
      <c r="F535" s="70"/>
      <c r="G535" s="9"/>
      <c r="H535" s="9"/>
    </row>
    <row r="536" spans="2:8">
      <c r="B536" s="63" t="s">
        <v>135</v>
      </c>
      <c r="C536" s="45" t="s">
        <v>18</v>
      </c>
      <c r="D536" s="144">
        <v>4</v>
      </c>
      <c r="E536" s="47"/>
      <c r="F536" s="70"/>
      <c r="G536" s="9"/>
      <c r="H536" s="9"/>
    </row>
    <row r="537" spans="2:8">
      <c r="B537" s="63" t="s">
        <v>23</v>
      </c>
      <c r="C537" s="45" t="s">
        <v>140</v>
      </c>
      <c r="D537" s="144"/>
      <c r="E537" s="47"/>
      <c r="F537" s="70"/>
      <c r="G537" s="9"/>
      <c r="H537" s="9"/>
    </row>
    <row r="538" spans="2:8">
      <c r="B538" s="67"/>
      <c r="C538" s="94"/>
      <c r="D538" s="162"/>
      <c r="E538" s="84"/>
      <c r="F538" s="76"/>
      <c r="G538" s="9"/>
      <c r="H538" s="9"/>
    </row>
    <row r="539" spans="2:8">
      <c r="B539" s="66" t="s">
        <v>28</v>
      </c>
      <c r="C539" s="94"/>
      <c r="D539" s="162"/>
      <c r="E539" s="84"/>
      <c r="F539" s="76"/>
      <c r="G539" s="9"/>
      <c r="H539" s="9"/>
    </row>
    <row r="540" spans="2:8">
      <c r="B540" s="63" t="s">
        <v>136</v>
      </c>
      <c r="C540" s="45" t="s">
        <v>18</v>
      </c>
      <c r="D540" s="144">
        <v>1</v>
      </c>
      <c r="E540" s="47"/>
      <c r="F540" s="70"/>
      <c r="G540" s="9"/>
      <c r="H540" s="9"/>
    </row>
    <row r="541" spans="2:8">
      <c r="B541" s="63" t="s">
        <v>78</v>
      </c>
      <c r="C541" s="45" t="s">
        <v>18</v>
      </c>
      <c r="D541" s="144">
        <v>1</v>
      </c>
      <c r="E541" s="47"/>
      <c r="F541" s="70"/>
      <c r="G541" s="9"/>
      <c r="H541" s="9"/>
    </row>
    <row r="542" spans="2:8" ht="7.5" customHeight="1" thickBot="1">
      <c r="B542" s="67"/>
      <c r="C542" s="94"/>
      <c r="D542" s="162"/>
      <c r="E542" s="84"/>
      <c r="F542" s="76"/>
      <c r="G542" s="9"/>
      <c r="H542" s="9"/>
    </row>
    <row r="543" spans="2:8" ht="13.8" thickTop="1">
      <c r="B543" s="55"/>
      <c r="C543" s="88"/>
      <c r="D543" s="150"/>
      <c r="E543" s="79"/>
      <c r="F543" s="71"/>
      <c r="G543" s="9"/>
      <c r="H543" s="9"/>
    </row>
    <row r="544" spans="2:8">
      <c r="B544" s="56" t="s">
        <v>192</v>
      </c>
      <c r="C544" s="16"/>
      <c r="D544" s="153"/>
      <c r="E544" s="15"/>
      <c r="F544" s="72">
        <f>SUM(F530:F542)</f>
        <v>0</v>
      </c>
      <c r="G544" s="9"/>
      <c r="H544" s="9"/>
    </row>
    <row r="545" spans="2:8" ht="13.8" thickBot="1">
      <c r="B545" s="57"/>
      <c r="C545" s="89"/>
      <c r="D545" s="152"/>
      <c r="E545" s="80"/>
      <c r="F545" s="73"/>
      <c r="G545" s="9"/>
      <c r="H545" s="9"/>
    </row>
    <row r="546" spans="2:8" ht="13.8" thickTop="1">
      <c r="B546" s="55"/>
      <c r="C546" s="88"/>
      <c r="D546" s="150"/>
      <c r="E546" s="79"/>
      <c r="F546" s="71"/>
      <c r="G546" s="9"/>
      <c r="H546" s="9"/>
    </row>
    <row r="547" spans="2:8">
      <c r="B547" s="56" t="s">
        <v>323</v>
      </c>
      <c r="C547" s="16"/>
      <c r="D547" s="153"/>
      <c r="E547" s="15"/>
      <c r="F547" s="72">
        <f>F528+F544</f>
        <v>0</v>
      </c>
      <c r="G547" s="9"/>
      <c r="H547" s="9"/>
    </row>
    <row r="548" spans="2:8" ht="13.8" thickBot="1">
      <c r="B548" s="57"/>
      <c r="C548" s="89"/>
      <c r="D548" s="152"/>
      <c r="E548" s="80"/>
      <c r="F548" s="73"/>
      <c r="G548" s="9"/>
      <c r="H548" s="9"/>
    </row>
    <row r="549" spans="2:8" ht="13.8" thickTop="1">
      <c r="C549" s="45"/>
      <c r="D549" s="144"/>
      <c r="E549" s="47"/>
      <c r="F549" s="70"/>
      <c r="G549" s="9"/>
      <c r="H549" s="9"/>
    </row>
    <row r="550" spans="2:8">
      <c r="B550" s="52" t="s">
        <v>193</v>
      </c>
      <c r="C550" s="45"/>
      <c r="D550" s="144"/>
      <c r="E550" s="47"/>
      <c r="F550" s="70"/>
      <c r="G550" s="9"/>
      <c r="H550" s="9"/>
    </row>
    <row r="551" spans="2:8">
      <c r="B551" s="164"/>
      <c r="C551" s="45"/>
      <c r="D551" s="144"/>
      <c r="E551" s="47"/>
      <c r="F551" s="70"/>
      <c r="G551" s="9"/>
      <c r="H551" s="9"/>
    </row>
    <row r="552" spans="2:8">
      <c r="B552" s="109" t="s">
        <v>196</v>
      </c>
      <c r="C552" s="45"/>
      <c r="D552" s="144"/>
      <c r="E552" s="47"/>
      <c r="F552" s="70"/>
      <c r="G552" s="9"/>
      <c r="H552" s="9"/>
    </row>
    <row r="553" spans="2:8">
      <c r="B553" s="53"/>
      <c r="C553" s="45"/>
      <c r="D553" s="144"/>
      <c r="E553" s="47"/>
      <c r="F553" s="70"/>
      <c r="G553" s="9"/>
      <c r="H553" s="9"/>
    </row>
    <row r="554" spans="2:8">
      <c r="B554" s="60" t="s">
        <v>80</v>
      </c>
      <c r="C554" s="45" t="s">
        <v>15</v>
      </c>
      <c r="D554" s="144">
        <v>3</v>
      </c>
      <c r="E554" s="47"/>
      <c r="F554" s="70"/>
      <c r="G554" s="9"/>
      <c r="H554" s="9"/>
    </row>
    <row r="555" spans="2:8">
      <c r="B555" s="60" t="s">
        <v>82</v>
      </c>
      <c r="C555" s="45" t="s">
        <v>20</v>
      </c>
      <c r="D555" s="144"/>
      <c r="E555" s="47"/>
      <c r="F555" s="70"/>
      <c r="G555" s="9"/>
      <c r="H555" s="9"/>
    </row>
    <row r="556" spans="2:8">
      <c r="B556" s="54" t="s">
        <v>43</v>
      </c>
      <c r="C556" s="45" t="s">
        <v>18</v>
      </c>
      <c r="D556" s="144">
        <v>1</v>
      </c>
      <c r="E556" s="47"/>
      <c r="F556" s="70"/>
      <c r="G556" s="9"/>
      <c r="H556" s="9"/>
    </row>
    <row r="557" spans="2:8" ht="13.8" thickBot="1">
      <c r="B557" s="54"/>
      <c r="C557" s="45"/>
      <c r="D557" s="144"/>
      <c r="E557" s="47"/>
      <c r="F557" s="70"/>
      <c r="G557" s="9"/>
      <c r="H557" s="9"/>
    </row>
    <row r="558" spans="2:8" ht="13.8" thickTop="1">
      <c r="B558" s="55"/>
      <c r="C558" s="88"/>
      <c r="D558" s="150"/>
      <c r="E558" s="79"/>
      <c r="F558" s="71"/>
      <c r="G558" s="9"/>
      <c r="H558" s="9"/>
    </row>
    <row r="559" spans="2:8">
      <c r="B559" s="56" t="s">
        <v>197</v>
      </c>
      <c r="C559" s="16"/>
      <c r="D559" s="153"/>
      <c r="E559" s="15"/>
      <c r="F559" s="72">
        <f>SUM(F554:F558)</f>
        <v>0</v>
      </c>
      <c r="G559" s="9"/>
      <c r="H559" s="9"/>
    </row>
    <row r="560" spans="2:8" ht="13.8" thickBot="1">
      <c r="B560" s="57"/>
      <c r="C560" s="89"/>
      <c r="D560" s="152"/>
      <c r="E560" s="80"/>
      <c r="F560" s="73"/>
      <c r="G560" s="9"/>
      <c r="H560" s="9"/>
    </row>
    <row r="561" spans="2:8" ht="13.8" thickTop="1">
      <c r="B561" s="55"/>
      <c r="C561" s="88"/>
      <c r="D561" s="150"/>
      <c r="E561" s="79"/>
      <c r="F561" s="71"/>
      <c r="G561" s="9"/>
      <c r="H561" s="9"/>
    </row>
    <row r="562" spans="2:8">
      <c r="B562" s="56" t="s">
        <v>198</v>
      </c>
      <c r="C562" s="16"/>
      <c r="D562" s="153"/>
      <c r="E562" s="15"/>
      <c r="F562" s="72">
        <f>F559</f>
        <v>0</v>
      </c>
      <c r="G562" s="9"/>
      <c r="H562" s="9"/>
    </row>
    <row r="563" spans="2:8" ht="13.8" thickBot="1">
      <c r="B563" s="57"/>
      <c r="C563" s="89"/>
      <c r="D563" s="152"/>
      <c r="E563" s="80"/>
      <c r="F563" s="73"/>
      <c r="G563" s="9"/>
      <c r="H563" s="9"/>
    </row>
    <row r="564" spans="2:8" ht="13.8" thickTop="1">
      <c r="C564" s="45"/>
      <c r="D564" s="144"/>
      <c r="E564" s="47"/>
      <c r="F564" s="70"/>
      <c r="G564" s="9"/>
      <c r="H564" s="9"/>
    </row>
    <row r="565" spans="2:8">
      <c r="B565" s="59" t="s">
        <v>210</v>
      </c>
      <c r="C565" s="45"/>
      <c r="D565" s="144"/>
      <c r="E565" s="47"/>
      <c r="F565" s="70"/>
      <c r="G565" s="9"/>
      <c r="H565" s="9"/>
    </row>
    <row r="566" spans="2:8">
      <c r="C566" s="45"/>
      <c r="D566" s="144"/>
      <c r="E566" s="47"/>
      <c r="F566" s="70"/>
      <c r="G566" s="9"/>
      <c r="H566" s="9"/>
    </row>
    <row r="567" spans="2:8">
      <c r="B567" s="58" t="s">
        <v>209</v>
      </c>
      <c r="C567" s="45" t="s">
        <v>18</v>
      </c>
      <c r="D567" s="144">
        <v>1</v>
      </c>
      <c r="E567" s="47"/>
      <c r="F567" s="70"/>
      <c r="G567" s="9"/>
      <c r="H567" s="9"/>
    </row>
    <row r="568" spans="2:8">
      <c r="B568" s="58" t="s">
        <v>49</v>
      </c>
      <c r="C568" s="45" t="s">
        <v>18</v>
      </c>
      <c r="D568" s="144">
        <v>1</v>
      </c>
      <c r="E568" s="47"/>
      <c r="F568" s="70"/>
      <c r="G568" s="9"/>
      <c r="H568" s="9"/>
    </row>
    <row r="569" spans="2:8">
      <c r="B569" s="58" t="s">
        <v>47</v>
      </c>
      <c r="C569" s="45" t="s">
        <v>18</v>
      </c>
      <c r="D569" s="144">
        <v>1</v>
      </c>
      <c r="E569" s="47"/>
      <c r="F569" s="70"/>
      <c r="G569" s="9"/>
      <c r="H569" s="9"/>
    </row>
    <row r="570" spans="2:8">
      <c r="B570" s="58" t="s">
        <v>48</v>
      </c>
      <c r="C570" s="45" t="s">
        <v>18</v>
      </c>
      <c r="D570" s="144">
        <v>1</v>
      </c>
      <c r="E570" s="47"/>
      <c r="F570" s="70"/>
      <c r="G570" s="9"/>
      <c r="H570" s="9"/>
    </row>
    <row r="571" spans="2:8">
      <c r="B571" s="58" t="s">
        <v>54</v>
      </c>
      <c r="C571" s="45" t="s">
        <v>18</v>
      </c>
      <c r="D571" s="144">
        <v>1</v>
      </c>
      <c r="E571" s="47"/>
      <c r="F571" s="70"/>
      <c r="G571" s="9"/>
      <c r="H571" s="9"/>
    </row>
    <row r="572" spans="2:8">
      <c r="B572" s="58" t="s">
        <v>50</v>
      </c>
      <c r="C572" s="45" t="s">
        <v>18</v>
      </c>
      <c r="D572" s="144">
        <v>1</v>
      </c>
      <c r="E572" s="47"/>
      <c r="F572" s="70"/>
      <c r="G572" s="9"/>
      <c r="H572" s="9"/>
    </row>
    <row r="573" spans="2:8">
      <c r="B573" s="58" t="s">
        <v>51</v>
      </c>
      <c r="C573" s="45" t="s">
        <v>18</v>
      </c>
      <c r="D573" s="144">
        <v>1</v>
      </c>
      <c r="E573" s="47"/>
      <c r="F573" s="70"/>
      <c r="G573" s="9"/>
      <c r="H573" s="9"/>
    </row>
    <row r="574" spans="2:8" ht="15" customHeight="1">
      <c r="B574" s="58" t="s">
        <v>52</v>
      </c>
      <c r="C574" s="45" t="s">
        <v>18</v>
      </c>
      <c r="D574" s="144">
        <v>1</v>
      </c>
      <c r="E574" s="47"/>
      <c r="F574" s="70"/>
      <c r="G574" s="9"/>
      <c r="H574" s="9"/>
    </row>
    <row r="575" spans="2:8">
      <c r="B575" s="58" t="s">
        <v>53</v>
      </c>
      <c r="C575" s="45" t="s">
        <v>18</v>
      </c>
      <c r="D575" s="144">
        <v>1</v>
      </c>
      <c r="E575" s="47"/>
      <c r="F575" s="70"/>
      <c r="G575" s="9"/>
      <c r="H575" s="9"/>
    </row>
    <row r="576" spans="2:8">
      <c r="B576" s="58" t="s">
        <v>34</v>
      </c>
      <c r="C576" s="45" t="s">
        <v>18</v>
      </c>
      <c r="D576" s="144">
        <v>1</v>
      </c>
      <c r="E576" s="47"/>
      <c r="F576" s="70"/>
      <c r="G576" s="9"/>
      <c r="H576" s="9"/>
    </row>
    <row r="577" spans="2:10" ht="13.8" thickBot="1">
      <c r="C577" s="45"/>
      <c r="D577" s="144"/>
      <c r="E577" s="47"/>
      <c r="F577" s="70"/>
      <c r="G577" s="9"/>
      <c r="H577" s="9"/>
    </row>
    <row r="578" spans="2:10" ht="13.8" thickTop="1">
      <c r="B578" s="55"/>
      <c r="C578" s="88"/>
      <c r="D578" s="150"/>
      <c r="E578" s="79"/>
      <c r="F578" s="71"/>
      <c r="G578" s="9"/>
      <c r="H578" s="9"/>
    </row>
    <row r="579" spans="2:10">
      <c r="B579" s="56" t="s">
        <v>322</v>
      </c>
      <c r="C579" s="16"/>
      <c r="D579" s="153"/>
      <c r="E579" s="15"/>
      <c r="F579" s="72">
        <f>SUM(F568:F577)</f>
        <v>0</v>
      </c>
      <c r="G579" s="9"/>
      <c r="H579" s="9"/>
    </row>
    <row r="580" spans="2:10" ht="13.8" thickBot="1">
      <c r="B580" s="57"/>
      <c r="C580" s="89"/>
      <c r="D580" s="152"/>
      <c r="E580" s="80"/>
      <c r="F580" s="73"/>
      <c r="G580" s="9"/>
      <c r="H580" s="9"/>
    </row>
    <row r="581" spans="2:10" ht="13.8" thickTop="1">
      <c r="B581" s="55"/>
      <c r="C581" s="88"/>
      <c r="D581" s="150"/>
      <c r="E581" s="79"/>
      <c r="F581" s="71"/>
      <c r="G581" s="9"/>
      <c r="H581" s="9"/>
    </row>
    <row r="582" spans="2:10">
      <c r="B582" s="56" t="s">
        <v>86</v>
      </c>
      <c r="C582" s="16"/>
      <c r="D582" s="153"/>
      <c r="E582" s="15"/>
      <c r="F582" s="72">
        <f>F579+F360+F43+F317+F268</f>
        <v>0</v>
      </c>
      <c r="G582" s="9"/>
      <c r="H582" s="9"/>
    </row>
    <row r="583" spans="2:10" ht="13.8" thickBot="1">
      <c r="B583" s="57"/>
      <c r="C583" s="89"/>
      <c r="D583" s="152"/>
      <c r="E583" s="80"/>
      <c r="F583" s="73"/>
      <c r="G583" s="9"/>
      <c r="H583" s="9"/>
    </row>
    <row r="584" spans="2:10" ht="13.8" thickTop="1">
      <c r="C584" s="45"/>
      <c r="D584" s="144"/>
      <c r="E584" s="47"/>
      <c r="F584" s="70"/>
      <c r="G584" s="9"/>
      <c r="H584" s="9"/>
    </row>
    <row r="585" spans="2:10" ht="17.25" customHeight="1">
      <c r="B585" s="59" t="s">
        <v>211</v>
      </c>
      <c r="C585" s="45"/>
      <c r="D585" s="144"/>
      <c r="E585" s="47"/>
      <c r="F585" s="70"/>
      <c r="G585" s="9"/>
      <c r="H585" s="9"/>
    </row>
    <row r="586" spans="2:10">
      <c r="C586" s="45"/>
      <c r="D586" s="144"/>
      <c r="E586" s="47"/>
      <c r="F586" s="70"/>
      <c r="G586" s="9"/>
      <c r="H586" s="9"/>
    </row>
    <row r="587" spans="2:10">
      <c r="B587" s="52" t="s">
        <v>212</v>
      </c>
      <c r="C587" s="45"/>
      <c r="D587" s="144"/>
      <c r="E587" s="47"/>
      <c r="F587" s="70"/>
      <c r="G587" s="9"/>
      <c r="H587" s="9"/>
    </row>
    <row r="588" spans="2:10">
      <c r="B588" s="60"/>
      <c r="C588" s="45"/>
      <c r="D588" s="144"/>
      <c r="E588" s="47"/>
      <c r="F588" s="70"/>
      <c r="G588" s="9"/>
      <c r="H588" s="9"/>
    </row>
    <row r="589" spans="2:10" ht="12.75" customHeight="1">
      <c r="B589" s="110" t="s">
        <v>205</v>
      </c>
      <c r="C589" s="111"/>
      <c r="D589" s="139"/>
      <c r="E589" s="112"/>
      <c r="F589" s="113"/>
      <c r="G589" s="114"/>
      <c r="H589" s="13"/>
      <c r="I589" s="14"/>
      <c r="J589" s="115"/>
    </row>
    <row r="590" spans="2:10" ht="12.75" customHeight="1">
      <c r="B590" s="110" t="s">
        <v>213</v>
      </c>
      <c r="C590" s="111" t="s">
        <v>15</v>
      </c>
      <c r="D590" s="139">
        <v>4</v>
      </c>
      <c r="E590" s="112"/>
      <c r="F590" s="113"/>
      <c r="G590" s="114"/>
      <c r="H590" s="13"/>
      <c r="I590" s="14"/>
      <c r="J590" s="115"/>
    </row>
    <row r="591" spans="2:10">
      <c r="B591" s="60" t="s">
        <v>65</v>
      </c>
      <c r="C591" s="45" t="s">
        <v>18</v>
      </c>
      <c r="D591" s="144">
        <v>1</v>
      </c>
      <c r="E591" s="47"/>
      <c r="F591" s="70"/>
      <c r="G591" s="9"/>
      <c r="H591" s="9"/>
    </row>
    <row r="592" spans="2:10">
      <c r="B592" s="60"/>
      <c r="C592" s="45"/>
      <c r="D592" s="144"/>
      <c r="E592" s="47"/>
      <c r="F592" s="70"/>
      <c r="G592" s="9"/>
      <c r="H592" s="9"/>
    </row>
    <row r="593" spans="2:8" ht="7.5" customHeight="1" thickBot="1">
      <c r="C593" s="45"/>
      <c r="D593" s="144"/>
      <c r="E593" s="47"/>
      <c r="F593" s="70"/>
      <c r="G593" s="9"/>
      <c r="H593" s="9"/>
    </row>
    <row r="594" spans="2:8" ht="13.8" thickTop="1">
      <c r="B594" s="55"/>
      <c r="C594" s="88"/>
      <c r="D594" s="150"/>
      <c r="E594" s="79"/>
      <c r="F594" s="71"/>
      <c r="G594" s="9"/>
      <c r="H594" s="9"/>
    </row>
    <row r="595" spans="2:8">
      <c r="B595" s="56" t="s">
        <v>321</v>
      </c>
      <c r="C595" s="16"/>
      <c r="D595" s="153"/>
      <c r="E595" s="15"/>
      <c r="F595" s="72">
        <f>SUM(F584:F593)</f>
        <v>0</v>
      </c>
      <c r="G595" s="9"/>
      <c r="H595" s="9"/>
    </row>
    <row r="596" spans="2:8" ht="13.8" thickBot="1">
      <c r="B596" s="57"/>
      <c r="C596" s="89"/>
      <c r="D596" s="152"/>
      <c r="E596" s="80"/>
      <c r="F596" s="73"/>
      <c r="G596" s="9"/>
      <c r="H596" s="9"/>
    </row>
    <row r="597" spans="2:8" ht="13.8" thickTop="1"/>
  </sheetData>
  <mergeCells count="2">
    <mergeCell ref="D1:F1"/>
    <mergeCell ref="B1:B2"/>
  </mergeCells>
  <phoneticPr fontId="7" type="noConversion"/>
  <pageMargins left="0.51181102362204722" right="0.31496062992125984" top="0.74803149606299213" bottom="0.74803149606299213" header="0.31496062992125984" footer="0.31496062992125984"/>
  <pageSetup paperSize="9" scale="89" firstPageNumber="3" fitToHeight="0" pageOrder="overThenDown" orientation="portrait" useFirstPageNumber="1" r:id="rId1"/>
  <headerFooter alignWithMargins="0">
    <oddHeader>&amp;LINRAE&amp;R&amp;6DCE - DPGF lot 15 EL CFA SSI - &amp;P</oddHeader>
  </headerFooter>
  <rowBreaks count="10" manualBreakCount="10">
    <brk id="48" max="5" man="1"/>
    <brk id="105" max="5" man="1"/>
    <brk id="174" max="5" man="1"/>
    <brk id="227" max="5" man="1"/>
    <brk id="283" max="5" man="1"/>
    <brk id="345" max="5" man="1"/>
    <brk id="405" max="5" man="1"/>
    <brk id="453" max="5" man="1"/>
    <brk id="491" max="5" man="1"/>
    <brk id="548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68"/>
  <sheetViews>
    <sheetView view="pageBreakPreview" topLeftCell="A31" zoomScale="120" zoomScaleNormal="160" zoomScaleSheetLayoutView="120" zoomScalePageLayoutView="115" workbookViewId="0">
      <selection activeCell="B28" sqref="B28"/>
    </sheetView>
  </sheetViews>
  <sheetFormatPr baseColWidth="10" defaultColWidth="10.5" defaultRowHeight="13.2"/>
  <cols>
    <col min="1" max="1" width="8.19921875" style="24" customWidth="1"/>
    <col min="2" max="2" width="61.69921875" style="24" customWidth="1"/>
    <col min="3" max="3" width="23.09765625" style="25" customWidth="1"/>
    <col min="4" max="4" width="15.09765625" style="24" customWidth="1"/>
    <col min="5" max="5" width="17.3984375" style="24" customWidth="1"/>
    <col min="6" max="16384" width="10.5" style="24"/>
  </cols>
  <sheetData>
    <row r="1" spans="2:3" ht="18.75" customHeight="1">
      <c r="B1" s="243" t="s">
        <v>24</v>
      </c>
      <c r="C1" s="241"/>
    </row>
    <row r="2" spans="2:3">
      <c r="B2" s="244"/>
      <c r="C2" s="242"/>
    </row>
    <row r="3" spans="2:3" ht="7.5" customHeight="1">
      <c r="B3" s="27"/>
      <c r="C3" s="36"/>
    </row>
    <row r="4" spans="2:3" ht="12.75" customHeight="1">
      <c r="B4" s="28" t="str">
        <f>INRAE!B7</f>
        <v xml:space="preserve"> II - EXTENSION LABORATOIRE, RESTRUCTURATION ECURIE </v>
      </c>
      <c r="C4" s="36"/>
    </row>
    <row r="5" spans="2:3">
      <c r="B5" s="29" t="str">
        <f>INRAE!B8</f>
        <v>II.1 - DESCRIPTION DES TRAVAUX</v>
      </c>
      <c r="C5" s="36"/>
    </row>
    <row r="6" spans="2:3" ht="13.5" customHeight="1">
      <c r="B6" s="29" t="str">
        <f>INRAE!B18</f>
        <v>TOTAL TRAVAUX PREALABLES</v>
      </c>
      <c r="C6" s="36">
        <f>INRAE!F18</f>
        <v>0</v>
      </c>
    </row>
    <row r="7" spans="2:3">
      <c r="B7" s="29" t="str">
        <f>INRAE!B33</f>
        <v>TOTAL Installation de chantier</v>
      </c>
      <c r="C7" s="36">
        <f>INRAE!F33</f>
        <v>0</v>
      </c>
    </row>
    <row r="8" spans="2:3">
      <c r="B8" s="29" t="str">
        <f>INRAE!B47</f>
        <v>TOTAL RESEAUX DE TERRE ET PROTECTION FOUDRE</v>
      </c>
      <c r="C8" s="36">
        <f>INRAE!F47</f>
        <v>0</v>
      </c>
    </row>
    <row r="9" spans="2:3">
      <c r="B9" s="29" t="str">
        <f>INRAE!B58</f>
        <v>TOTAL Origine de l'installation</v>
      </c>
      <c r="C9" s="36">
        <f>INRAE!F58</f>
        <v>0</v>
      </c>
    </row>
    <row r="10" spans="2:3" ht="14.25" customHeight="1">
      <c r="B10" s="29" t="str">
        <f>INRAE!B82</f>
        <v>TOTAL Armoires Electriques</v>
      </c>
      <c r="C10" s="36">
        <f>INRAE!F82</f>
        <v>0</v>
      </c>
    </row>
    <row r="11" spans="2:3">
      <c r="B11" s="29" t="str">
        <f>INRAE!B178</f>
        <v>TOTAL Canalisation et forces motrices</v>
      </c>
      <c r="C11" s="36">
        <f>INRAE!F178</f>
        <v>0</v>
      </c>
    </row>
    <row r="12" spans="2:3">
      <c r="B12" s="29" t="str">
        <f>INRAE!B189</f>
        <v>TOTAL IRVE</v>
      </c>
      <c r="C12" s="36">
        <f>INRAE!F189</f>
        <v>0</v>
      </c>
    </row>
    <row r="13" spans="2:3">
      <c r="B13" s="29" t="str">
        <f>INRAE!B226</f>
        <v>TOTAL Ecairage</v>
      </c>
      <c r="C13" s="36">
        <f>INRAE!F226</f>
        <v>0</v>
      </c>
    </row>
    <row r="14" spans="2:3" s="43" customFormat="1">
      <c r="B14" s="29" t="str">
        <f>INRAE!B248</f>
        <v>TOTAL Appareillage</v>
      </c>
      <c r="C14" s="36">
        <f>INRAE!F248</f>
        <v>0</v>
      </c>
    </row>
    <row r="15" spans="2:3">
      <c r="B15" s="29" t="str">
        <f>INRAE!B265</f>
        <v>TOTAL Gestion des occultations motorisées</v>
      </c>
      <c r="C15" s="36">
        <f>INRAE!F265</f>
        <v>0</v>
      </c>
    </row>
    <row r="16" spans="2:3">
      <c r="B16" s="28" t="str">
        <f>INRAE!B268</f>
        <v>TOTAL COURANTS FORTS</v>
      </c>
      <c r="C16" s="38">
        <f>INRAE!F268</f>
        <v>0</v>
      </c>
    </row>
    <row r="17" spans="2:3">
      <c r="B17" s="29"/>
      <c r="C17" s="36"/>
    </row>
    <row r="18" spans="2:3">
      <c r="B18" s="28" t="str">
        <f>INRAE!B271</f>
        <v>II.4. COURANTS FAIBLES</v>
      </c>
      <c r="C18" s="36"/>
    </row>
    <row r="19" spans="2:3">
      <c r="B19" s="29" t="str">
        <f>INRAE!B293</f>
        <v>TOTAL VDI</v>
      </c>
      <c r="C19" s="36">
        <f>INRAE!F293</f>
        <v>0</v>
      </c>
    </row>
    <row r="20" spans="2:3">
      <c r="B20" s="29" t="str">
        <f>INRAE!B314</f>
        <v>TOTAL Contrôle d'accès</v>
      </c>
      <c r="C20" s="36">
        <f>INRAE!F314</f>
        <v>0</v>
      </c>
    </row>
    <row r="21" spans="2:3" s="43" customFormat="1">
      <c r="B21" s="41" t="str">
        <f>INRAE!B317</f>
        <v>TOTAL COURANTS FAIBLES</v>
      </c>
      <c r="C21" s="44">
        <f>INRAE!F317</f>
        <v>0</v>
      </c>
    </row>
    <row r="22" spans="2:3">
      <c r="B22" s="29"/>
      <c r="C22" s="36"/>
    </row>
    <row r="23" spans="2:3" s="42" customFormat="1">
      <c r="B23" s="28" t="str">
        <f>INRAE!B320</f>
        <v>II.5. SSI ET MOYENS DE SECOURS</v>
      </c>
      <c r="C23" s="38"/>
    </row>
    <row r="24" spans="2:3">
      <c r="B24" s="29" t="str">
        <f>INRAE!B344</f>
        <v>TOTAL SSI</v>
      </c>
      <c r="C24" s="36">
        <f>INRAE!F344</f>
        <v>0</v>
      </c>
    </row>
    <row r="25" spans="2:3">
      <c r="B25" s="29" t="str">
        <f>INRAE!B357</f>
        <v xml:space="preserve">TOTAL Eclairage de sécurité </v>
      </c>
      <c r="C25" s="36">
        <f>INRAE!F357</f>
        <v>0</v>
      </c>
    </row>
    <row r="26" spans="2:3" s="43" customFormat="1">
      <c r="B26" s="41" t="str">
        <f>INRAE!B360</f>
        <v>TOTAL SSI ET MOYENS DE SECOURS</v>
      </c>
      <c r="C26" s="44">
        <f>INRAE!F360</f>
        <v>0</v>
      </c>
    </row>
    <row r="27" spans="2:3" s="43" customFormat="1" ht="13.8" thickBot="1">
      <c r="B27" s="41"/>
      <c r="C27" s="44"/>
    </row>
    <row r="28" spans="2:3" s="43" customFormat="1" ht="23.25" customHeight="1" thickTop="1" thickBot="1">
      <c r="B28" s="169" t="s">
        <v>306</v>
      </c>
      <c r="C28" s="166">
        <f>C26+C21+C16</f>
        <v>0</v>
      </c>
    </row>
    <row r="29" spans="2:3" s="43" customFormat="1" ht="13.8" thickTop="1">
      <c r="B29" s="41"/>
      <c r="C29" s="44"/>
    </row>
    <row r="30" spans="2:3" s="43" customFormat="1">
      <c r="B30" s="41" t="str">
        <f>INRAE!B362</f>
        <v xml:space="preserve"> III - RESTRUCTURATION ATELIER </v>
      </c>
      <c r="C30" s="44"/>
    </row>
    <row r="31" spans="2:3" s="43" customFormat="1">
      <c r="B31" s="41" t="str">
        <f>INRAE!B365</f>
        <v>III.2. ELECTRICITE - COURANT FORT</v>
      </c>
      <c r="C31" s="44"/>
    </row>
    <row r="32" spans="2:3" s="43" customFormat="1">
      <c r="B32" s="29" t="str">
        <f>INRAE!B376</f>
        <v>TOTAL Installation de chantier</v>
      </c>
      <c r="C32" s="36">
        <f>INRAE!F376</f>
        <v>0</v>
      </c>
    </row>
    <row r="33" spans="2:3" s="43" customFormat="1">
      <c r="B33" s="29" t="str">
        <f>INRAE!B389</f>
        <v>TOTAL RESEAUX DE TERRE ET PROTECTION FOUDRE</v>
      </c>
      <c r="C33" s="36">
        <f>INRAE!F389</f>
        <v>0</v>
      </c>
    </row>
    <row r="34" spans="2:3" s="43" customFormat="1">
      <c r="B34" s="29" t="str">
        <f>INRAE!B407</f>
        <v>TOTAL Armoires Electriques</v>
      </c>
      <c r="C34" s="36">
        <f>INRAE!F407</f>
        <v>0</v>
      </c>
    </row>
    <row r="35" spans="2:3" s="43" customFormat="1">
      <c r="B35" s="29" t="str">
        <f>INRAE!B452</f>
        <v>TOTAL Canalisation et forces motrices</v>
      </c>
      <c r="C35" s="36">
        <f>INRAE!F452</f>
        <v>0</v>
      </c>
    </row>
    <row r="36" spans="2:3" s="43" customFormat="1">
      <c r="B36" s="29" t="str">
        <f>INRAE!B478</f>
        <v>TOTAL Ecairage</v>
      </c>
      <c r="C36" s="36">
        <f>INRAE!F478</f>
        <v>0</v>
      </c>
    </row>
    <row r="37" spans="2:3" s="43" customFormat="1">
      <c r="B37" s="29" t="str">
        <f>INRAE!B490</f>
        <v>TOTAL Appareillage</v>
      </c>
      <c r="C37" s="36">
        <f>INRAE!F490</f>
        <v>0</v>
      </c>
    </row>
    <row r="38" spans="2:3" s="43" customFormat="1">
      <c r="B38" s="29" t="str">
        <f>INRAE!B502</f>
        <v>TOTAL Chauffage Electrique</v>
      </c>
      <c r="C38" s="36">
        <f>INRAE!F502</f>
        <v>0</v>
      </c>
    </row>
    <row r="39" spans="2:3" s="43" customFormat="1">
      <c r="B39" s="41" t="str">
        <f>INRAE!B505</f>
        <v>TOTAL COURANTS FORTS</v>
      </c>
      <c r="C39" s="44">
        <f>INRAE!F505</f>
        <v>0</v>
      </c>
    </row>
    <row r="40" spans="2:3" s="43" customFormat="1">
      <c r="B40" s="41"/>
      <c r="C40" s="44"/>
    </row>
    <row r="41" spans="2:3" s="43" customFormat="1">
      <c r="B41" s="41" t="str">
        <f>INRAE!B508</f>
        <v>III.3. COURANTS FAIBLES</v>
      </c>
      <c r="C41" s="44"/>
    </row>
    <row r="42" spans="2:3" s="43" customFormat="1">
      <c r="B42" s="29" t="str">
        <f>INRAE!B528</f>
        <v>TOTAL VDI</v>
      </c>
      <c r="C42" s="36">
        <f>INRAE!F528</f>
        <v>0</v>
      </c>
    </row>
    <row r="43" spans="2:3" s="43" customFormat="1">
      <c r="B43" s="29" t="str">
        <f>INRAE!B544</f>
        <v>TOTAL Contrôle d'accès</v>
      </c>
      <c r="C43" s="36">
        <f>INRAE!F544</f>
        <v>0</v>
      </c>
    </row>
    <row r="44" spans="2:3" s="43" customFormat="1">
      <c r="B44" s="41" t="str">
        <f>INRAE!B547</f>
        <v>TOTAL COURANTS FAIBLES</v>
      </c>
      <c r="C44" s="44">
        <f>INRAE!F547</f>
        <v>0</v>
      </c>
    </row>
    <row r="45" spans="2:3" s="43" customFormat="1">
      <c r="B45" s="41"/>
      <c r="C45" s="44"/>
    </row>
    <row r="46" spans="2:3" s="43" customFormat="1">
      <c r="B46" s="41" t="str">
        <f>INRAE!B550</f>
        <v>II.5. SSI ET MOYENS DE SECOURS</v>
      </c>
      <c r="C46" s="44"/>
    </row>
    <row r="47" spans="2:3" s="43" customFormat="1">
      <c r="B47" s="29" t="str">
        <f>INRAE!B559</f>
        <v xml:space="preserve">TOTAL Eclairage de sécurité </v>
      </c>
      <c r="C47" s="36">
        <f>INRAE!F559</f>
        <v>0</v>
      </c>
    </row>
    <row r="48" spans="2:3" s="43" customFormat="1">
      <c r="B48" s="41" t="str">
        <f>INRAE!B562</f>
        <v>TOTAL SSI ET MOYENS DE SECOURS</v>
      </c>
      <c r="C48" s="44">
        <f>INRAE!F559</f>
        <v>0</v>
      </c>
    </row>
    <row r="49" spans="2:4" s="43" customFormat="1" ht="13.8" thickBot="1">
      <c r="B49" s="41"/>
      <c r="C49" s="44"/>
    </row>
    <row r="50" spans="2:4" s="43" customFormat="1" ht="18.75" customHeight="1" thickTop="1" thickBot="1">
      <c r="B50" s="165" t="s">
        <v>307</v>
      </c>
      <c r="C50" s="166">
        <f>C44+C39+C48</f>
        <v>0</v>
      </c>
    </row>
    <row r="51" spans="2:4" s="43" customFormat="1" ht="13.8" thickTop="1">
      <c r="B51" s="41"/>
      <c r="C51" s="44"/>
    </row>
    <row r="52" spans="2:4" s="42" customFormat="1">
      <c r="B52" s="28" t="str">
        <f>INRAE!B565</f>
        <v>IV. DIVERS</v>
      </c>
      <c r="C52" s="38"/>
    </row>
    <row r="53" spans="2:4" s="43" customFormat="1">
      <c r="B53" s="41" t="str">
        <f>INRAE!B579</f>
        <v>TOTAL DIVERS</v>
      </c>
      <c r="C53" s="44">
        <f>INRAE!F579</f>
        <v>0</v>
      </c>
    </row>
    <row r="54" spans="2:4" ht="7.5" customHeight="1">
      <c r="B54" s="27"/>
      <c r="C54" s="36"/>
    </row>
    <row r="55" spans="2:4" ht="7.5" customHeight="1" thickBot="1">
      <c r="B55" s="27"/>
      <c r="C55" s="36"/>
    </row>
    <row r="56" spans="2:4" ht="5.25" customHeight="1" thickTop="1">
      <c r="B56" s="30"/>
      <c r="C56" s="37"/>
    </row>
    <row r="57" spans="2:4" ht="14.25" customHeight="1">
      <c r="B57" s="32" t="s">
        <v>137</v>
      </c>
      <c r="C57" s="38">
        <f>C53+C50+C28</f>
        <v>0</v>
      </c>
      <c r="D57" s="26"/>
    </row>
    <row r="58" spans="2:4" ht="4.5" customHeight="1">
      <c r="B58" s="34"/>
      <c r="C58" s="36"/>
    </row>
    <row r="59" spans="2:4" ht="14.25" customHeight="1">
      <c r="B59" s="35" t="s">
        <v>25</v>
      </c>
      <c r="C59" s="40">
        <f>C57*0.2</f>
        <v>0</v>
      </c>
    </row>
    <row r="60" spans="2:4" ht="8.25" customHeight="1" thickBot="1">
      <c r="B60" s="31"/>
      <c r="C60" s="39"/>
    </row>
    <row r="61" spans="2:4" ht="5.25" customHeight="1" thickTop="1">
      <c r="B61" s="30"/>
      <c r="C61" s="37"/>
    </row>
    <row r="62" spans="2:4" ht="14.25" customHeight="1">
      <c r="B62" s="33" t="s">
        <v>138</v>
      </c>
      <c r="C62" s="38">
        <f>SUM(C57:C59)</f>
        <v>0</v>
      </c>
    </row>
    <row r="63" spans="2:4" ht="6" customHeight="1" thickBot="1">
      <c r="B63" s="31"/>
      <c r="C63" s="39"/>
    </row>
    <row r="64" spans="2:4" ht="13.8" thickTop="1">
      <c r="B64" s="29"/>
      <c r="C64" s="36"/>
    </row>
    <row r="65" spans="2:3" s="43" customFormat="1">
      <c r="B65" s="41" t="str">
        <f>INRAE!B587</f>
        <v>V.1. PSE Installation Hors Gel Ecurie</v>
      </c>
      <c r="C65" s="44"/>
    </row>
    <row r="66" spans="2:3" s="42" customFormat="1">
      <c r="B66" s="28" t="str">
        <f>INRAE!B595</f>
        <v>TOTAL PSE Installation Hors Gel Ecurie</v>
      </c>
      <c r="C66" s="44">
        <f>INRAE!F595</f>
        <v>0</v>
      </c>
    </row>
    <row r="67" spans="2:3" ht="13.8" thickBot="1">
      <c r="B67" s="31"/>
      <c r="C67" s="39"/>
    </row>
    <row r="68" spans="2:3" ht="13.8" thickTop="1"/>
  </sheetData>
  <mergeCells count="2">
    <mergeCell ref="C1:C2"/>
    <mergeCell ref="B1:B2"/>
  </mergeCells>
  <pageMargins left="0.70866141732283472" right="0.70866141732283472" top="0.74803149606299213" bottom="0.74803149606299213" header="0.31496062992125984" footer="0.31496062992125984"/>
  <pageSetup paperSize="9" scale="86" firstPageNumber="2" fitToHeight="0" pageOrder="overThenDown" orientation="portrait" useFirstPageNumber="1" r:id="rId1"/>
  <headerFooter alignWithMargins="0">
    <oddHeader>&amp;LINRAE&amp;R&amp;6DCE - DPGF lot 14 EL CFA SSI -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PDG</vt:lpstr>
      <vt:lpstr>Généralités</vt:lpstr>
      <vt:lpstr>INRAE</vt:lpstr>
      <vt:lpstr>Récapprix</vt:lpstr>
      <vt:lpstr>Généralités!Zone_d_impression</vt:lpstr>
      <vt:lpstr>INRAE!Zone_d_impression</vt:lpstr>
      <vt:lpstr>PDG!Zone_d_impression</vt:lpstr>
      <vt:lpstr>Récapprix!Zone_d_impression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Multi-accueil La Ponatière à Echirolles</dc:title>
  <dc:subject>DPGF Electricité</dc:subject>
  <dc:creator>Cédric + Armelle</dc:creator>
  <cp:keywords>1061783</cp:keywords>
  <dc:description>2ème consultation janvier 2007_x000d_
Seule la date change</dc:description>
  <cp:lastModifiedBy>Mariem BOUTAR</cp:lastModifiedBy>
  <cp:revision>4</cp:revision>
  <cp:lastPrinted>2026-01-15T08:59:54Z</cp:lastPrinted>
  <dcterms:created xsi:type="dcterms:W3CDTF">2000-09-15T06:23:21Z</dcterms:created>
  <dcterms:modified xsi:type="dcterms:W3CDTF">2026-01-15T09:00:14Z</dcterms:modified>
</cp:coreProperties>
</file>